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330" tabRatio="820"/>
  </bookViews>
  <sheets>
    <sheet name="WR-2014--" sheetId="3" r:id="rId1"/>
  </sheets>
  <definedNames>
    <definedName name="_19.3274686_01_01_2014_28_02_2014_1" localSheetId="0">'WR-2014--'!$A$5:$E$7</definedName>
    <definedName name="_20.3274686_28_02_2014_16_09_2014" localSheetId="0">'WR-2014--'!$A$8:$E$27</definedName>
    <definedName name="_xlnm._FilterDatabase" localSheetId="0" hidden="1">'WR-2014--'!$A$3:$E$48</definedName>
  </definedNames>
  <calcPr calcId="145621"/>
</workbook>
</file>

<file path=xl/calcChain.xml><?xml version="1.0" encoding="utf-8"?>
<calcChain xmlns="http://schemas.openxmlformats.org/spreadsheetml/2006/main">
  <c r="H4" i="3" l="1"/>
  <c r="G44" i="3" l="1"/>
  <c r="G2" i="3"/>
  <c r="H2" i="3"/>
  <c r="F44" i="3"/>
  <c r="H44" i="3"/>
  <c r="I44" i="3"/>
  <c r="F43" i="3"/>
  <c r="G43" i="3"/>
  <c r="H43" i="3"/>
  <c r="I43" i="3"/>
  <c r="F42" i="3"/>
  <c r="G42" i="3"/>
  <c r="H42" i="3"/>
  <c r="I42" i="3"/>
  <c r="F41" i="3"/>
  <c r="G41" i="3"/>
  <c r="H41" i="3"/>
  <c r="I41" i="3"/>
  <c r="F40" i="3"/>
  <c r="G40" i="3"/>
  <c r="H40" i="3"/>
  <c r="I40" i="3"/>
  <c r="I39" i="3"/>
  <c r="H39" i="3"/>
  <c r="G39" i="3"/>
  <c r="F39" i="3"/>
  <c r="I46" i="3"/>
  <c r="G37" i="3"/>
  <c r="H37" i="3"/>
  <c r="I37" i="3"/>
  <c r="F28" i="3"/>
  <c r="G28" i="3"/>
  <c r="H28" i="3"/>
  <c r="I28" i="3"/>
  <c r="F29" i="3"/>
  <c r="G29" i="3"/>
  <c r="H29" i="3"/>
  <c r="I29" i="3"/>
  <c r="F30" i="3"/>
  <c r="G30" i="3"/>
  <c r="H30" i="3"/>
  <c r="I30" i="3"/>
  <c r="F31" i="3"/>
  <c r="G31" i="3"/>
  <c r="H31" i="3"/>
  <c r="I31" i="3"/>
  <c r="F32" i="3"/>
  <c r="G32" i="3"/>
  <c r="H32" i="3"/>
  <c r="I32" i="3"/>
  <c r="F33" i="3"/>
  <c r="G33" i="3"/>
  <c r="H33" i="3"/>
  <c r="I33" i="3"/>
  <c r="F34" i="3"/>
  <c r="G34" i="3"/>
  <c r="H34" i="3"/>
  <c r="I34" i="3"/>
  <c r="F35" i="3"/>
  <c r="G35" i="3"/>
  <c r="H35" i="3"/>
  <c r="I35" i="3"/>
  <c r="F36" i="3"/>
  <c r="G36" i="3"/>
  <c r="H36" i="3"/>
  <c r="I36" i="3"/>
  <c r="F46" i="3" l="1"/>
  <c r="G46" i="3"/>
  <c r="H46" i="3"/>
  <c r="G4" i="3"/>
  <c r="G5" i="3"/>
  <c r="G6" i="3"/>
  <c r="G7" i="3"/>
  <c r="F4" i="3"/>
  <c r="F5" i="3"/>
  <c r="F6" i="3"/>
  <c r="F7" i="3"/>
  <c r="I4" i="3"/>
  <c r="H5" i="3"/>
  <c r="I5" i="3"/>
  <c r="H6" i="3"/>
  <c r="I6" i="3"/>
  <c r="H7" i="3"/>
  <c r="I7" i="3"/>
  <c r="F9" i="3"/>
  <c r="G9" i="3"/>
  <c r="H9" i="3"/>
  <c r="I9" i="3"/>
  <c r="F10" i="3"/>
  <c r="G10" i="3"/>
  <c r="H10" i="3"/>
  <c r="I10" i="3"/>
  <c r="F11" i="3"/>
  <c r="G11" i="3"/>
  <c r="H11" i="3"/>
  <c r="I11" i="3"/>
  <c r="F12" i="3"/>
  <c r="G12" i="3"/>
  <c r="H12" i="3"/>
  <c r="I12" i="3"/>
  <c r="F13" i="3"/>
  <c r="G13" i="3"/>
  <c r="H13" i="3"/>
  <c r="I13" i="3"/>
  <c r="F14" i="3"/>
  <c r="G14" i="3"/>
  <c r="H14" i="3"/>
  <c r="I14" i="3"/>
  <c r="F15" i="3"/>
  <c r="G15" i="3"/>
  <c r="H15" i="3"/>
  <c r="I15" i="3"/>
  <c r="F16" i="3"/>
  <c r="G16" i="3"/>
  <c r="H16" i="3"/>
  <c r="I16" i="3"/>
  <c r="F17" i="3"/>
  <c r="G17" i="3"/>
  <c r="H17" i="3"/>
  <c r="I17" i="3"/>
  <c r="F18" i="3"/>
  <c r="G18" i="3"/>
  <c r="H18" i="3"/>
  <c r="I18" i="3"/>
  <c r="F19" i="3"/>
  <c r="G19" i="3"/>
  <c r="H19" i="3"/>
  <c r="I19" i="3"/>
  <c r="F20" i="3"/>
  <c r="G20" i="3"/>
  <c r="H20" i="3"/>
  <c r="I20" i="3"/>
  <c r="F21" i="3"/>
  <c r="G21" i="3"/>
  <c r="H21" i="3"/>
  <c r="I21" i="3"/>
  <c r="F22" i="3"/>
  <c r="G22" i="3"/>
  <c r="H22" i="3"/>
  <c r="I22" i="3"/>
  <c r="F23" i="3"/>
  <c r="G23" i="3"/>
  <c r="H23" i="3"/>
  <c r="I23" i="3"/>
  <c r="F24" i="3"/>
  <c r="G24" i="3"/>
  <c r="H24" i="3"/>
  <c r="I24" i="3"/>
  <c r="F25" i="3"/>
  <c r="G25" i="3"/>
  <c r="H25" i="3"/>
  <c r="I25" i="3"/>
  <c r="F26" i="3"/>
  <c r="G26" i="3"/>
  <c r="H26" i="3"/>
  <c r="I26" i="3"/>
  <c r="F27" i="3"/>
  <c r="G27" i="3"/>
  <c r="H27" i="3"/>
  <c r="I27" i="3"/>
  <c r="I8" i="3"/>
  <c r="H8" i="3"/>
  <c r="G8" i="3"/>
  <c r="F8" i="3"/>
  <c r="G3" i="3"/>
  <c r="F3" i="3"/>
  <c r="H48" i="3" l="1"/>
  <c r="I48" i="3"/>
  <c r="H49" i="3" l="1"/>
</calcChain>
</file>

<file path=xl/connections.xml><?xml version="1.0" encoding="utf-8"?>
<connections xmlns="http://schemas.openxmlformats.org/spreadsheetml/2006/main">
  <connection id="1" name="19.3274686_01-01-2014_28-02-20141" type="6" refreshedVersion="3" background="1" saveData="1">
    <textPr codePage="850" sourceFile="U:\01.AppData\5.OffLineRekOverzicht\4.OBB\19.3274686_01-01-2014_28-02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20.3274686_28-02-2014_16-09-2014" type="6" refreshedVersion="3" background="1" saveData="1">
    <textPr codePage="850" sourceFile="U:\01.AppData\5.OffLineRekOverzicht\4.OBB\20.3274686_28-02-2014_16-09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<sst xmlns="http://schemas.openxmlformats.org/spreadsheetml/2006/main" count="133" uniqueCount="62">
  <si>
    <t>Omschrijving</t>
  </si>
  <si>
    <t>Postzegels</t>
  </si>
  <si>
    <t>T. Joore</t>
  </si>
  <si>
    <t>Fa Verhallen en Jansen</t>
  </si>
  <si>
    <t>STICHTING BUURT ACCOMMODATIES BOSCHVELD</t>
  </si>
  <si>
    <t>Hr E W A Kokx</t>
  </si>
  <si>
    <t>DEN BOSCH CENTR.FIN.ADM</t>
  </si>
  <si>
    <t>C Heemskerk en Mevr J L M J Heemskerk-Eskes</t>
  </si>
  <si>
    <t>RC afrekening betalingsverkeer</t>
  </si>
  <si>
    <t>STG. BRABANTWONEN</t>
  </si>
  <si>
    <t>Huurdersvereniging De westhoek</t>
  </si>
  <si>
    <t>WR</t>
  </si>
  <si>
    <t>Datum</t>
  </si>
  <si>
    <t>Post</t>
  </si>
  <si>
    <t>Bij</t>
  </si>
  <si>
    <t>Af</t>
  </si>
  <si>
    <t>--------------- +</t>
  </si>
  <si>
    <t xml:space="preserve">RC afrekening betalingsverkeer  </t>
  </si>
  <si>
    <t>Gemeente</t>
  </si>
  <si>
    <t>Bijdrage OBB aan buurtkrant</t>
  </si>
  <si>
    <t>Saldo 2013</t>
  </si>
  <si>
    <t>P.M.C. de Laat</t>
  </si>
  <si>
    <t>Dell</t>
  </si>
  <si>
    <t>STG ADYEN</t>
  </si>
  <si>
    <t>Borrel na Laurens v. Voorst</t>
  </si>
  <si>
    <t>4Launch - SSD's</t>
  </si>
  <si>
    <t>Stichting Derdengelden Buckaroo</t>
  </si>
  <si>
    <t>Global Collect BV</t>
  </si>
  <si>
    <t>Boschveldoverleg 24-11</t>
  </si>
  <si>
    <t>Periode: 01-01-2014 / 31-03-2014</t>
  </si>
  <si>
    <t>Boschveldoverleg 19 mei</t>
  </si>
  <si>
    <t>CRbetaling 2000338 planten Voltaplein</t>
  </si>
  <si>
    <t>SUBSIDIE 14.000295</t>
  </si>
  <si>
    <t>Dell toner (3 kleuren 1 zwart)</t>
  </si>
  <si>
    <t>Jaarlijkse BBQ Huurdersvereniging De westhoek</t>
  </si>
  <si>
    <t>Boschveldoverleg 30-06</t>
  </si>
  <si>
    <t>Periode: 01-04-2014 / 30-06-2014</t>
  </si>
  <si>
    <t>factuur 91076</t>
  </si>
  <si>
    <t>Boschveldoverleg 1 september</t>
  </si>
  <si>
    <t>instapbewijzen activiteitengroep</t>
  </si>
  <si>
    <t>factuur 91252</t>
  </si>
  <si>
    <t>Dell 3110cn Printer Fuser Kit</t>
  </si>
  <si>
    <t>Boschveldoverleg</t>
  </si>
  <si>
    <t>Periode: 01-07-2014 / 30-09-2014</t>
  </si>
  <si>
    <t>WatSnel domein registratie</t>
  </si>
  <si>
    <t>Kaarten zet jou in mijn kracht</t>
  </si>
  <si>
    <t>factuur 91427</t>
  </si>
  <si>
    <t>Overleg 41 woningen met BrabantWonen</t>
  </si>
  <si>
    <t>afgetrokken beamer laptop Boschveldoverleg</t>
  </si>
  <si>
    <t>Periode: 01-10-2013 / 31-12-2013</t>
  </si>
  <si>
    <t>kabel en batterijen geluidsintallatie</t>
  </si>
  <si>
    <t>factuur 90718</t>
  </si>
  <si>
    <t>Boschveldoverleg 24 februari</t>
  </si>
  <si>
    <t>Etentje OBB bestuur</t>
  </si>
  <si>
    <t>factuur 90777</t>
  </si>
  <si>
    <t>Voorschot planten Voltaplein</t>
  </si>
  <si>
    <t>Boschveldoverleg 07-04-2014</t>
  </si>
  <si>
    <r>
      <t xml:space="preserve">Kado afscheid van </t>
    </r>
    <r>
      <rPr>
        <sz val="11"/>
        <color rgb="FFFF0000"/>
        <rFont val="Calibri"/>
        <family val="2"/>
        <scheme val="minor"/>
      </rPr>
      <t>???</t>
    </r>
  </si>
  <si>
    <t>Saldo 31-12-2014</t>
  </si>
  <si>
    <t>Saldo 31-12-2013</t>
  </si>
  <si>
    <t>Printer (Dell)</t>
  </si>
  <si>
    <t>Laptop &amp;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</si>
</sst>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#,##0.00;[Red]\-\ &quot;€&quot;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4" fontId="0" fillId="0" borderId="0" xfId="0" applyNumberFormat="1"/>
    <xf numFmtId="8" fontId="0" fillId="0" borderId="0" xfId="0" applyNumberFormat="1"/>
    <xf numFmtId="0" fontId="2" fillId="2" borderId="0" xfId="0" applyFont="1" applyFill="1"/>
    <xf numFmtId="0" fontId="0" fillId="0" borderId="0" xfId="0" quotePrefix="1"/>
    <xf numFmtId="164" fontId="0" fillId="0" borderId="0" xfId="0" applyNumberFormat="1"/>
    <xf numFmtId="0" fontId="1" fillId="0" borderId="0" xfId="0" applyFont="1"/>
    <xf numFmtId="0" fontId="0" fillId="3" borderId="0" xfId="0" applyFill="1"/>
    <xf numFmtId="8" fontId="0" fillId="3" borderId="0" xfId="0" applyNumberFormat="1" applyFill="1"/>
    <xf numFmtId="44" fontId="0" fillId="3" borderId="0" xfId="0" applyNumberFormat="1" applyFill="1"/>
    <xf numFmtId="0" fontId="3" fillId="0" borderId="0" xfId="0" applyFont="1"/>
    <xf numFmtId="8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9.3274686_01-01-2014_28-02-2014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.3274686_28-02-2014_16-09-2014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tabSelected="1" topLeftCell="A17" zoomScaleNormal="100" workbookViewId="0">
      <selection activeCell="B48" sqref="B48"/>
    </sheetView>
  </sheetViews>
  <sheetFormatPr defaultRowHeight="15" x14ac:dyDescent="0.25"/>
  <cols>
    <col min="1" max="1" width="14.42578125" customWidth="1"/>
    <col min="2" max="2" width="45" bestFit="1" customWidth="1"/>
    <col min="3" max="4" width="13.28515625" customWidth="1"/>
    <col min="5" max="5" width="50" customWidth="1"/>
    <col min="6" max="6" width="14.7109375" style="13" bestFit="1" customWidth="1"/>
    <col min="7" max="7" width="44.42578125" bestFit="1" customWidth="1"/>
    <col min="8" max="8" width="12.28515625" customWidth="1"/>
    <col min="9" max="9" width="14" customWidth="1"/>
    <col min="10" max="10" width="12.28515625" customWidth="1"/>
  </cols>
  <sheetData>
    <row r="2" spans="1:9" s="10" customFormat="1" ht="15.75" x14ac:dyDescent="0.25">
      <c r="A2" s="10">
        <v>20121231</v>
      </c>
      <c r="B2" s="10" t="s">
        <v>20</v>
      </c>
      <c r="C2" s="11">
        <v>588.10999999999967</v>
      </c>
      <c r="D2" s="11"/>
      <c r="E2" s="10" t="s">
        <v>59</v>
      </c>
      <c r="F2" s="15"/>
      <c r="G2" s="10" t="str">
        <f t="shared" ref="G2" si="0">E2</f>
        <v>Saldo 31-12-2013</v>
      </c>
      <c r="H2" s="12">
        <f t="shared" ref="H2" si="1">IF(C2&gt;0,C2,"")</f>
        <v>588.10999999999967</v>
      </c>
      <c r="I2" s="12"/>
    </row>
    <row r="3" spans="1:9" s="3" customFormat="1" x14ac:dyDescent="0.25">
      <c r="A3" s="3" t="s">
        <v>12</v>
      </c>
      <c r="D3" s="3" t="s">
        <v>13</v>
      </c>
      <c r="E3" s="3" t="s">
        <v>0</v>
      </c>
      <c r="F3" s="14" t="str">
        <f>A3</f>
        <v>Datum</v>
      </c>
      <c r="G3" s="3" t="str">
        <f>E3</f>
        <v>Omschrijving</v>
      </c>
      <c r="H3" s="3" t="s">
        <v>14</v>
      </c>
      <c r="I3" s="3" t="s">
        <v>15</v>
      </c>
    </row>
    <row r="4" spans="1:9" x14ac:dyDescent="0.25">
      <c r="A4">
        <v>20131231</v>
      </c>
      <c r="B4" t="s">
        <v>18</v>
      </c>
      <c r="C4" s="2">
        <v>1106.0999999999999</v>
      </c>
      <c r="D4" s="2" t="s">
        <v>11</v>
      </c>
      <c r="E4" t="s">
        <v>32</v>
      </c>
      <c r="F4" s="13">
        <f t="shared" ref="F4:F7" si="2">A4</f>
        <v>20131231</v>
      </c>
      <c r="G4" t="str">
        <f t="shared" ref="G4:G7" si="3">E4</f>
        <v>SUBSIDIE 14.000295</v>
      </c>
      <c r="H4" s="1">
        <f>IF(C4&gt;0,C4,"")</f>
        <v>1106.0999999999999</v>
      </c>
      <c r="I4" s="1" t="str">
        <f t="shared" ref="I4:I7" si="4">IF(C4&lt;0,-C4,"")</f>
        <v/>
      </c>
    </row>
    <row r="5" spans="1:9" x14ac:dyDescent="0.25">
      <c r="A5">
        <v>20140117</v>
      </c>
      <c r="B5" t="s">
        <v>4</v>
      </c>
      <c r="C5" s="2">
        <v>-74</v>
      </c>
      <c r="D5" s="2" t="s">
        <v>11</v>
      </c>
      <c r="E5" t="s">
        <v>47</v>
      </c>
      <c r="F5" s="13">
        <f t="shared" si="2"/>
        <v>20140117</v>
      </c>
      <c r="G5" t="str">
        <f t="shared" si="3"/>
        <v>Overleg 41 woningen met BrabantWonen</v>
      </c>
      <c r="H5" s="1" t="str">
        <f t="shared" ref="H5:H7" si="5">IF(C5&gt;0,C5,"")</f>
        <v/>
      </c>
      <c r="I5" s="1">
        <f t="shared" si="4"/>
        <v>74</v>
      </c>
    </row>
    <row r="6" spans="1:9" x14ac:dyDescent="0.25">
      <c r="A6">
        <v>20140127</v>
      </c>
      <c r="B6" t="s">
        <v>4</v>
      </c>
      <c r="C6" s="2">
        <v>-131</v>
      </c>
      <c r="D6" s="2" t="s">
        <v>11</v>
      </c>
      <c r="E6" t="s">
        <v>48</v>
      </c>
      <c r="F6" s="13">
        <f t="shared" si="2"/>
        <v>20140127</v>
      </c>
      <c r="G6" t="str">
        <f t="shared" si="3"/>
        <v>afgetrokken beamer laptop Boschveldoverleg</v>
      </c>
      <c r="H6" s="1" t="str">
        <f t="shared" si="5"/>
        <v/>
      </c>
      <c r="I6" s="1">
        <f t="shared" si="4"/>
        <v>131</v>
      </c>
    </row>
    <row r="7" spans="1:9" x14ac:dyDescent="0.25">
      <c r="A7">
        <v>20140128</v>
      </c>
      <c r="B7" t="s">
        <v>17</v>
      </c>
      <c r="C7" s="2">
        <v>-25.23</v>
      </c>
      <c r="D7" s="2" t="s">
        <v>11</v>
      </c>
      <c r="E7" t="s">
        <v>49</v>
      </c>
      <c r="F7" s="13">
        <f t="shared" si="2"/>
        <v>20140128</v>
      </c>
      <c r="G7" t="str">
        <f t="shared" si="3"/>
        <v>Periode: 01-10-2013 / 31-12-2013</v>
      </c>
      <c r="H7" s="1" t="str">
        <f t="shared" si="5"/>
        <v/>
      </c>
      <c r="I7" s="1">
        <f t="shared" si="4"/>
        <v>25.23</v>
      </c>
    </row>
    <row r="8" spans="1:9" x14ac:dyDescent="0.25">
      <c r="A8">
        <v>20140228</v>
      </c>
      <c r="B8" t="s">
        <v>2</v>
      </c>
      <c r="C8" s="2">
        <v>-26.5</v>
      </c>
      <c r="D8" s="2" t="s">
        <v>11</v>
      </c>
      <c r="E8" t="s">
        <v>50</v>
      </c>
      <c r="F8" s="13">
        <f t="shared" ref="F8" si="6">A8</f>
        <v>20140228</v>
      </c>
      <c r="G8" t="str">
        <f t="shared" ref="G8" si="7">E8</f>
        <v>kabel en batterijen geluidsintallatie</v>
      </c>
      <c r="H8" s="1" t="str">
        <f t="shared" ref="H8" si="8">IF(C8&gt;0,C8,"")</f>
        <v/>
      </c>
      <c r="I8" s="1">
        <f t="shared" ref="I8" si="9">IF(C8&lt;0,-C8,"")</f>
        <v>26.5</v>
      </c>
    </row>
    <row r="9" spans="1:9" x14ac:dyDescent="0.25">
      <c r="A9">
        <v>20140310</v>
      </c>
      <c r="B9" t="s">
        <v>3</v>
      </c>
      <c r="C9" s="2">
        <v>-52.77</v>
      </c>
      <c r="D9" s="2" t="s">
        <v>11</v>
      </c>
      <c r="E9" t="s">
        <v>51</v>
      </c>
      <c r="F9" s="13">
        <f t="shared" ref="F9:F26" si="10">A9</f>
        <v>20140310</v>
      </c>
      <c r="G9" t="str">
        <f t="shared" ref="G9:G26" si="11">E9</f>
        <v>factuur 90718</v>
      </c>
      <c r="H9" s="1" t="str">
        <f t="shared" ref="H9:H26" si="12">IF(C9&gt;0,C9,"")</f>
        <v/>
      </c>
      <c r="I9" s="1">
        <f t="shared" ref="I9:I26" si="13">IF(C9&lt;0,-C9,"")</f>
        <v>52.77</v>
      </c>
    </row>
    <row r="10" spans="1:9" x14ac:dyDescent="0.25">
      <c r="A10">
        <v>20140310</v>
      </c>
      <c r="B10" t="s">
        <v>4</v>
      </c>
      <c r="C10" s="2">
        <v>-113.05</v>
      </c>
      <c r="D10" s="2" t="s">
        <v>11</v>
      </c>
      <c r="E10" t="s">
        <v>52</v>
      </c>
      <c r="F10" s="13">
        <f t="shared" si="10"/>
        <v>20140310</v>
      </c>
      <c r="G10" t="str">
        <f t="shared" si="11"/>
        <v>Boschveldoverleg 24 februari</v>
      </c>
      <c r="H10" s="1" t="str">
        <f t="shared" si="12"/>
        <v/>
      </c>
      <c r="I10" s="1">
        <f t="shared" si="13"/>
        <v>113.05</v>
      </c>
    </row>
    <row r="11" spans="1:9" x14ac:dyDescent="0.25">
      <c r="A11">
        <v>20140321</v>
      </c>
      <c r="B11" t="s">
        <v>5</v>
      </c>
      <c r="C11" s="2">
        <v>-131.44999999999999</v>
      </c>
      <c r="D11" s="2" t="s">
        <v>11</v>
      </c>
      <c r="E11" t="s">
        <v>53</v>
      </c>
      <c r="F11" s="13">
        <f t="shared" si="10"/>
        <v>20140321</v>
      </c>
      <c r="G11" t="str">
        <f t="shared" si="11"/>
        <v>Etentje OBB bestuur</v>
      </c>
      <c r="H11" s="1" t="str">
        <f t="shared" si="12"/>
        <v/>
      </c>
      <c r="I11" s="1">
        <f t="shared" si="13"/>
        <v>131.44999999999999</v>
      </c>
    </row>
    <row r="12" spans="1:9" x14ac:dyDescent="0.25">
      <c r="A12">
        <v>20140331</v>
      </c>
      <c r="B12" t="s">
        <v>6</v>
      </c>
      <c r="C12" s="2">
        <v>1106.0999999999999</v>
      </c>
      <c r="D12" s="2" t="s">
        <v>11</v>
      </c>
      <c r="E12" t="s">
        <v>32</v>
      </c>
      <c r="F12" s="13">
        <f t="shared" si="10"/>
        <v>20140331</v>
      </c>
      <c r="G12" t="str">
        <f t="shared" si="11"/>
        <v>SUBSIDIE 14.000295</v>
      </c>
      <c r="H12" s="1">
        <f t="shared" si="12"/>
        <v>1106.0999999999999</v>
      </c>
      <c r="I12" s="1" t="str">
        <f t="shared" si="13"/>
        <v/>
      </c>
    </row>
    <row r="13" spans="1:9" x14ac:dyDescent="0.25">
      <c r="A13">
        <v>20140410</v>
      </c>
      <c r="B13" t="s">
        <v>3</v>
      </c>
      <c r="C13" s="2">
        <v>-27.13</v>
      </c>
      <c r="D13" s="2" t="s">
        <v>11</v>
      </c>
      <c r="E13" t="s">
        <v>54</v>
      </c>
      <c r="F13" s="13">
        <f t="shared" si="10"/>
        <v>20140410</v>
      </c>
      <c r="G13" t="str">
        <f t="shared" si="11"/>
        <v>factuur 90777</v>
      </c>
      <c r="H13" s="1" t="str">
        <f t="shared" si="12"/>
        <v/>
      </c>
      <c r="I13" s="1">
        <f t="shared" si="13"/>
        <v>27.13</v>
      </c>
    </row>
    <row r="14" spans="1:9" x14ac:dyDescent="0.25">
      <c r="A14">
        <v>20140410</v>
      </c>
      <c r="B14" t="s">
        <v>7</v>
      </c>
      <c r="C14" s="2">
        <v>-25.6</v>
      </c>
      <c r="D14" s="2" t="s">
        <v>11</v>
      </c>
      <c r="E14" t="s">
        <v>1</v>
      </c>
      <c r="F14" s="13">
        <f t="shared" si="10"/>
        <v>20140410</v>
      </c>
      <c r="G14" t="str">
        <f t="shared" si="11"/>
        <v>Postzegels</v>
      </c>
      <c r="H14" s="1" t="str">
        <f t="shared" si="12"/>
        <v/>
      </c>
      <c r="I14" s="1">
        <f t="shared" si="13"/>
        <v>25.6</v>
      </c>
    </row>
    <row r="15" spans="1:9" x14ac:dyDescent="0.25">
      <c r="A15">
        <v>20140411</v>
      </c>
      <c r="B15" t="s">
        <v>7</v>
      </c>
      <c r="C15" s="2">
        <v>-250</v>
      </c>
      <c r="D15" s="2" t="s">
        <v>11</v>
      </c>
      <c r="E15" t="s">
        <v>55</v>
      </c>
      <c r="F15" s="13">
        <f t="shared" si="10"/>
        <v>20140411</v>
      </c>
      <c r="G15" t="str">
        <f t="shared" si="11"/>
        <v>Voorschot planten Voltaplein</v>
      </c>
      <c r="H15" s="1" t="str">
        <f t="shared" si="12"/>
        <v/>
      </c>
      <c r="I15" s="1">
        <f t="shared" si="13"/>
        <v>250</v>
      </c>
    </row>
    <row r="16" spans="1:9" x14ac:dyDescent="0.25">
      <c r="A16">
        <v>20140417</v>
      </c>
      <c r="B16" t="s">
        <v>4</v>
      </c>
      <c r="C16" s="2">
        <v>-105.4</v>
      </c>
      <c r="D16" s="2" t="s">
        <v>11</v>
      </c>
      <c r="E16" t="s">
        <v>56</v>
      </c>
      <c r="F16" s="13">
        <f t="shared" si="10"/>
        <v>20140417</v>
      </c>
      <c r="G16" t="str">
        <f t="shared" si="11"/>
        <v>Boschveldoverleg 07-04-2014</v>
      </c>
      <c r="H16" s="1" t="str">
        <f t="shared" si="12"/>
        <v/>
      </c>
      <c r="I16" s="1">
        <f t="shared" si="13"/>
        <v>105.4</v>
      </c>
    </row>
    <row r="17" spans="1:9" x14ac:dyDescent="0.25">
      <c r="A17">
        <v>20140429</v>
      </c>
      <c r="B17" t="s">
        <v>8</v>
      </c>
      <c r="C17" s="2">
        <v>-25.42</v>
      </c>
      <c r="D17" s="2" t="s">
        <v>11</v>
      </c>
      <c r="E17" t="s">
        <v>29</v>
      </c>
      <c r="F17" s="13">
        <f t="shared" si="10"/>
        <v>20140429</v>
      </c>
      <c r="G17" t="str">
        <f t="shared" si="11"/>
        <v>Periode: 01-01-2014 / 31-03-2014</v>
      </c>
      <c r="H17" s="1" t="str">
        <f t="shared" si="12"/>
        <v/>
      </c>
      <c r="I17" s="1">
        <f t="shared" si="13"/>
        <v>25.42</v>
      </c>
    </row>
    <row r="18" spans="1:9" x14ac:dyDescent="0.25">
      <c r="A18">
        <v>20140604</v>
      </c>
      <c r="B18" t="s">
        <v>4</v>
      </c>
      <c r="C18" s="2">
        <v>-84.5</v>
      </c>
      <c r="D18" s="2" t="s">
        <v>11</v>
      </c>
      <c r="E18" t="s">
        <v>30</v>
      </c>
      <c r="F18" s="13">
        <f t="shared" si="10"/>
        <v>20140604</v>
      </c>
      <c r="G18" t="str">
        <f t="shared" si="11"/>
        <v>Boschveldoverleg 19 mei</v>
      </c>
      <c r="H18" s="1" t="str">
        <f t="shared" si="12"/>
        <v/>
      </c>
      <c r="I18" s="1">
        <f t="shared" si="13"/>
        <v>84.5</v>
      </c>
    </row>
    <row r="19" spans="1:9" x14ac:dyDescent="0.25">
      <c r="A19">
        <v>20140606</v>
      </c>
      <c r="B19" t="s">
        <v>9</v>
      </c>
      <c r="C19" s="2">
        <v>250</v>
      </c>
      <c r="D19" s="2" t="s">
        <v>11</v>
      </c>
      <c r="E19" t="s">
        <v>31</v>
      </c>
      <c r="F19" s="13">
        <f t="shared" si="10"/>
        <v>20140606</v>
      </c>
      <c r="G19" t="str">
        <f t="shared" si="11"/>
        <v>CRbetaling 2000338 planten Voltaplein</v>
      </c>
      <c r="H19" s="1">
        <f t="shared" si="12"/>
        <v>250</v>
      </c>
      <c r="I19" s="1" t="str">
        <f t="shared" si="13"/>
        <v/>
      </c>
    </row>
    <row r="20" spans="1:9" x14ac:dyDescent="0.25">
      <c r="A20">
        <v>20140702</v>
      </c>
      <c r="B20" t="s">
        <v>6</v>
      </c>
      <c r="C20" s="2">
        <v>1106.0999999999999</v>
      </c>
      <c r="D20" s="2" t="s">
        <v>11</v>
      </c>
      <c r="E20" t="s">
        <v>32</v>
      </c>
      <c r="F20" s="13">
        <f t="shared" si="10"/>
        <v>20140702</v>
      </c>
      <c r="G20" t="str">
        <f t="shared" si="11"/>
        <v>SUBSIDIE 14.000295</v>
      </c>
      <c r="H20" s="1">
        <f t="shared" si="12"/>
        <v>1106.0999999999999</v>
      </c>
      <c r="I20" s="1" t="str">
        <f t="shared" si="13"/>
        <v/>
      </c>
    </row>
    <row r="21" spans="1:9" x14ac:dyDescent="0.25">
      <c r="A21">
        <v>20140704</v>
      </c>
      <c r="B21" t="s">
        <v>5</v>
      </c>
      <c r="C21" s="2">
        <v>-536.47</v>
      </c>
      <c r="D21" s="2" t="s">
        <v>11</v>
      </c>
      <c r="E21" t="s">
        <v>33</v>
      </c>
      <c r="F21" s="13">
        <f t="shared" si="10"/>
        <v>20140704</v>
      </c>
      <c r="G21" t="str">
        <f t="shared" si="11"/>
        <v>Dell toner (3 kleuren 1 zwart)</v>
      </c>
      <c r="H21" s="1" t="str">
        <f t="shared" si="12"/>
        <v/>
      </c>
      <c r="I21" s="1">
        <f t="shared" si="13"/>
        <v>536.47</v>
      </c>
    </row>
    <row r="22" spans="1:9" x14ac:dyDescent="0.25">
      <c r="A22">
        <v>20140704</v>
      </c>
      <c r="B22" t="s">
        <v>10</v>
      </c>
      <c r="C22" s="2">
        <v>-350</v>
      </c>
      <c r="D22" s="2" t="s">
        <v>11</v>
      </c>
      <c r="E22" t="s">
        <v>34</v>
      </c>
      <c r="F22" s="13">
        <f t="shared" si="10"/>
        <v>20140704</v>
      </c>
      <c r="G22" t="str">
        <f t="shared" si="11"/>
        <v>Jaarlijkse BBQ Huurdersvereniging De westhoek</v>
      </c>
      <c r="H22" s="1" t="str">
        <f t="shared" si="12"/>
        <v/>
      </c>
      <c r="I22" s="1">
        <f t="shared" si="13"/>
        <v>350</v>
      </c>
    </row>
    <row r="23" spans="1:9" x14ac:dyDescent="0.25">
      <c r="A23">
        <v>20140710</v>
      </c>
      <c r="B23" t="s">
        <v>4</v>
      </c>
      <c r="C23" s="2">
        <v>-95</v>
      </c>
      <c r="D23" s="2" t="s">
        <v>11</v>
      </c>
      <c r="E23" t="s">
        <v>35</v>
      </c>
      <c r="F23" s="13">
        <f t="shared" si="10"/>
        <v>20140710</v>
      </c>
      <c r="G23" t="str">
        <f t="shared" si="11"/>
        <v>Boschveldoverleg 30-06</v>
      </c>
      <c r="H23" s="1" t="str">
        <f t="shared" si="12"/>
        <v/>
      </c>
      <c r="I23" s="1">
        <f t="shared" si="13"/>
        <v>95</v>
      </c>
    </row>
    <row r="24" spans="1:9" x14ac:dyDescent="0.25">
      <c r="A24">
        <v>20140729</v>
      </c>
      <c r="B24" t="s">
        <v>8</v>
      </c>
      <c r="C24" s="2">
        <v>-24.96</v>
      </c>
      <c r="D24" s="2" t="s">
        <v>11</v>
      </c>
      <c r="E24" t="s">
        <v>36</v>
      </c>
      <c r="F24" s="13">
        <f t="shared" si="10"/>
        <v>20140729</v>
      </c>
      <c r="G24" t="str">
        <f t="shared" si="11"/>
        <v>Periode: 01-04-2014 / 30-06-2014</v>
      </c>
      <c r="H24" s="1" t="str">
        <f t="shared" si="12"/>
        <v/>
      </c>
      <c r="I24" s="1">
        <f t="shared" si="13"/>
        <v>24.96</v>
      </c>
    </row>
    <row r="25" spans="1:9" x14ac:dyDescent="0.25">
      <c r="A25">
        <v>20140822</v>
      </c>
      <c r="B25" t="s">
        <v>3</v>
      </c>
      <c r="C25" s="2">
        <v>-105.62</v>
      </c>
      <c r="D25" s="2" t="s">
        <v>11</v>
      </c>
      <c r="E25" t="s">
        <v>37</v>
      </c>
      <c r="F25" s="13">
        <f t="shared" si="10"/>
        <v>20140822</v>
      </c>
      <c r="G25" t="str">
        <f t="shared" si="11"/>
        <v>factuur 91076</v>
      </c>
      <c r="H25" s="1" t="str">
        <f t="shared" si="12"/>
        <v/>
      </c>
      <c r="I25" s="1">
        <f t="shared" si="13"/>
        <v>105.62</v>
      </c>
    </row>
    <row r="26" spans="1:9" x14ac:dyDescent="0.25">
      <c r="A26">
        <v>20140908</v>
      </c>
      <c r="B26" t="s">
        <v>7</v>
      </c>
      <c r="C26" s="2">
        <v>-33.5</v>
      </c>
      <c r="D26" s="2" t="s">
        <v>11</v>
      </c>
      <c r="E26" t="s">
        <v>1</v>
      </c>
      <c r="F26" s="13">
        <f t="shared" si="10"/>
        <v>20140908</v>
      </c>
      <c r="G26" t="str">
        <f t="shared" si="11"/>
        <v>Postzegels</v>
      </c>
      <c r="H26" s="1" t="str">
        <f t="shared" si="12"/>
        <v/>
      </c>
      <c r="I26" s="1">
        <f t="shared" si="13"/>
        <v>33.5</v>
      </c>
    </row>
    <row r="27" spans="1:9" x14ac:dyDescent="0.25">
      <c r="A27">
        <v>20140911</v>
      </c>
      <c r="B27" t="s">
        <v>4</v>
      </c>
      <c r="C27" s="2">
        <v>-95.7</v>
      </c>
      <c r="D27" s="2" t="s">
        <v>11</v>
      </c>
      <c r="E27" t="s">
        <v>38</v>
      </c>
      <c r="F27" s="13">
        <f t="shared" ref="F27" si="14">A27</f>
        <v>20140911</v>
      </c>
      <c r="G27" t="str">
        <f t="shared" ref="G27" si="15">E27</f>
        <v>Boschveldoverleg 1 september</v>
      </c>
      <c r="H27" s="1" t="str">
        <f t="shared" ref="H27" si="16">IF(C27&gt;0,C27,"")</f>
        <v/>
      </c>
      <c r="I27" s="1">
        <f t="shared" ref="I27" si="17">IF(C27&lt;0,-C27,"")</f>
        <v>95.7</v>
      </c>
    </row>
    <row r="28" spans="1:9" x14ac:dyDescent="0.25">
      <c r="A28">
        <v>20141001</v>
      </c>
      <c r="B28" t="s">
        <v>6</v>
      </c>
      <c r="C28" s="2">
        <v>1106.0999999999999</v>
      </c>
      <c r="D28" s="2" t="s">
        <v>11</v>
      </c>
      <c r="E28" t="s">
        <v>32</v>
      </c>
      <c r="F28" s="13">
        <f t="shared" ref="F28:F36" si="18">A28</f>
        <v>20141001</v>
      </c>
      <c r="G28" t="str">
        <f t="shared" ref="G28:G37" si="19">E28</f>
        <v>SUBSIDIE 14.000295</v>
      </c>
      <c r="H28" s="1">
        <f t="shared" ref="H28:H37" si="20">IF(C28&gt;0,C28,"")</f>
        <v>1106.0999999999999</v>
      </c>
      <c r="I28" s="1" t="str">
        <f t="shared" ref="I28:I46" si="21">IF(C28&lt;0,-C28,"")</f>
        <v/>
      </c>
    </row>
    <row r="29" spans="1:9" x14ac:dyDescent="0.25">
      <c r="A29">
        <v>20141015</v>
      </c>
      <c r="B29" t="s">
        <v>21</v>
      </c>
      <c r="C29" s="2">
        <v>-20.85</v>
      </c>
      <c r="D29" s="2" t="s">
        <v>11</v>
      </c>
      <c r="E29" t="s">
        <v>39</v>
      </c>
      <c r="F29" s="13">
        <f t="shared" si="18"/>
        <v>20141015</v>
      </c>
      <c r="G29" t="str">
        <f t="shared" si="19"/>
        <v>instapbewijzen activiteitengroep</v>
      </c>
      <c r="H29" s="1" t="str">
        <f t="shared" si="20"/>
        <v/>
      </c>
      <c r="I29" s="1">
        <f t="shared" si="21"/>
        <v>20.85</v>
      </c>
    </row>
    <row r="30" spans="1:9" x14ac:dyDescent="0.25">
      <c r="A30">
        <v>20141022</v>
      </c>
      <c r="B30" t="s">
        <v>3</v>
      </c>
      <c r="C30" s="2">
        <v>-61.48</v>
      </c>
      <c r="D30" s="2" t="s">
        <v>11</v>
      </c>
      <c r="E30" t="s">
        <v>40</v>
      </c>
      <c r="F30" s="13">
        <f t="shared" si="18"/>
        <v>20141022</v>
      </c>
      <c r="G30" t="str">
        <f t="shared" si="19"/>
        <v>factuur 91252</v>
      </c>
      <c r="H30" s="1" t="str">
        <f t="shared" si="20"/>
        <v/>
      </c>
      <c r="I30" s="1">
        <f t="shared" si="21"/>
        <v>61.48</v>
      </c>
    </row>
    <row r="31" spans="1:9" x14ac:dyDescent="0.25">
      <c r="A31">
        <v>20141024</v>
      </c>
      <c r="B31" t="s">
        <v>22</v>
      </c>
      <c r="C31" s="2">
        <v>-342.43</v>
      </c>
      <c r="D31" s="2" t="s">
        <v>11</v>
      </c>
      <c r="E31" t="s">
        <v>41</v>
      </c>
      <c r="F31" s="13">
        <f t="shared" si="18"/>
        <v>20141024</v>
      </c>
      <c r="G31" t="str">
        <f t="shared" si="19"/>
        <v>Dell 3110cn Printer Fuser Kit</v>
      </c>
      <c r="H31" s="1" t="str">
        <f t="shared" si="20"/>
        <v/>
      </c>
      <c r="I31" s="1">
        <f t="shared" si="21"/>
        <v>342.43</v>
      </c>
    </row>
    <row r="32" spans="1:9" x14ac:dyDescent="0.25">
      <c r="A32">
        <v>20141024</v>
      </c>
      <c r="B32" t="s">
        <v>4</v>
      </c>
      <c r="C32" s="2">
        <v>-95</v>
      </c>
      <c r="D32" s="2" t="s">
        <v>11</v>
      </c>
      <c r="E32" t="s">
        <v>42</v>
      </c>
      <c r="F32" s="13">
        <f t="shared" si="18"/>
        <v>20141024</v>
      </c>
      <c r="G32" t="str">
        <f t="shared" si="19"/>
        <v>Boschveldoverleg</v>
      </c>
      <c r="H32" s="1" t="str">
        <f t="shared" si="20"/>
        <v/>
      </c>
      <c r="I32" s="1">
        <f t="shared" si="21"/>
        <v>95</v>
      </c>
    </row>
    <row r="33" spans="1:10" x14ac:dyDescent="0.25">
      <c r="A33">
        <v>20141029</v>
      </c>
      <c r="B33" t="s">
        <v>8</v>
      </c>
      <c r="C33" s="2">
        <v>-30.26</v>
      </c>
      <c r="D33" s="2" t="s">
        <v>11</v>
      </c>
      <c r="E33" t="s">
        <v>43</v>
      </c>
      <c r="F33" s="13">
        <f t="shared" si="18"/>
        <v>20141029</v>
      </c>
      <c r="G33" t="str">
        <f t="shared" si="19"/>
        <v>Periode: 01-07-2014 / 30-09-2014</v>
      </c>
      <c r="H33" s="1" t="str">
        <f t="shared" si="20"/>
        <v/>
      </c>
      <c r="I33" s="1">
        <f t="shared" si="21"/>
        <v>30.26</v>
      </c>
    </row>
    <row r="34" spans="1:10" x14ac:dyDescent="0.25">
      <c r="A34">
        <v>20141110</v>
      </c>
      <c r="B34" t="s">
        <v>23</v>
      </c>
      <c r="C34" s="2">
        <v>-19.95</v>
      </c>
      <c r="D34" s="2" t="s">
        <v>11</v>
      </c>
      <c r="E34" t="s">
        <v>44</v>
      </c>
      <c r="F34" s="13">
        <f t="shared" si="18"/>
        <v>20141110</v>
      </c>
      <c r="G34" t="str">
        <f t="shared" si="19"/>
        <v>WatSnel domein registratie</v>
      </c>
      <c r="H34" s="1" t="str">
        <f t="shared" si="20"/>
        <v/>
      </c>
      <c r="I34" s="1">
        <f t="shared" si="21"/>
        <v>19.95</v>
      </c>
    </row>
    <row r="35" spans="1:10" x14ac:dyDescent="0.25">
      <c r="A35">
        <v>20141110</v>
      </c>
      <c r="B35" t="s">
        <v>23</v>
      </c>
      <c r="C35" s="2">
        <v>-9.9499999999999993</v>
      </c>
      <c r="D35" s="2" t="s">
        <v>11</v>
      </c>
      <c r="E35" t="s">
        <v>44</v>
      </c>
      <c r="F35" s="13">
        <f t="shared" si="18"/>
        <v>20141110</v>
      </c>
      <c r="G35" t="str">
        <f t="shared" si="19"/>
        <v>WatSnel domein registratie</v>
      </c>
      <c r="H35" s="1" t="str">
        <f t="shared" si="20"/>
        <v/>
      </c>
      <c r="I35" s="1">
        <f t="shared" si="21"/>
        <v>9.9499999999999993</v>
      </c>
    </row>
    <row r="36" spans="1:10" x14ac:dyDescent="0.25">
      <c r="A36">
        <v>20141124</v>
      </c>
      <c r="B36" t="s">
        <v>7</v>
      </c>
      <c r="C36" s="2">
        <v>-30</v>
      </c>
      <c r="D36" s="2" t="s">
        <v>11</v>
      </c>
      <c r="E36" t="s">
        <v>45</v>
      </c>
      <c r="F36" s="13">
        <f t="shared" si="18"/>
        <v>20141124</v>
      </c>
      <c r="G36" t="str">
        <f t="shared" si="19"/>
        <v>Kaarten zet jou in mijn kracht</v>
      </c>
      <c r="H36" s="1" t="str">
        <f t="shared" si="20"/>
        <v/>
      </c>
      <c r="I36" s="1">
        <f t="shared" si="21"/>
        <v>30</v>
      </c>
    </row>
    <row r="37" spans="1:10" x14ac:dyDescent="0.25">
      <c r="A37">
        <v>20141128</v>
      </c>
      <c r="B37" t="s">
        <v>5</v>
      </c>
      <c r="C37" s="2">
        <v>-64.95</v>
      </c>
      <c r="D37" s="2" t="s">
        <v>11</v>
      </c>
      <c r="E37" t="s">
        <v>24</v>
      </c>
      <c r="F37" s="13">
        <v>20141128</v>
      </c>
      <c r="G37" t="str">
        <f t="shared" si="19"/>
        <v>Borrel na Laurens v. Voorst</v>
      </c>
      <c r="H37" s="1" t="str">
        <f t="shared" si="20"/>
        <v/>
      </c>
      <c r="I37" s="1">
        <f t="shared" si="21"/>
        <v>64.95</v>
      </c>
    </row>
    <row r="38" spans="1:10" s="7" customFormat="1" x14ac:dyDescent="0.25">
      <c r="C38" s="8"/>
      <c r="D38" s="8"/>
      <c r="F38" s="16"/>
      <c r="H38" s="9"/>
      <c r="I38" s="9"/>
    </row>
    <row r="39" spans="1:10" x14ac:dyDescent="0.25">
      <c r="A39" s="6">
        <v>20141204</v>
      </c>
      <c r="B39" t="s">
        <v>7</v>
      </c>
      <c r="C39" s="2">
        <v>-20</v>
      </c>
      <c r="D39" s="2" t="s">
        <v>11</v>
      </c>
      <c r="E39" t="s">
        <v>57</v>
      </c>
      <c r="F39" s="13">
        <f t="shared" ref="F39" si="22">A39</f>
        <v>20141204</v>
      </c>
      <c r="G39" t="str">
        <f t="shared" ref="G39" si="23">E39</f>
        <v>Kado afscheid van ???</v>
      </c>
      <c r="H39" s="1" t="str">
        <f t="shared" ref="H39" si="24">IF(C39&gt;0,C39,"")</f>
        <v/>
      </c>
      <c r="I39" s="1">
        <f t="shared" ref="I39" si="25">IF(C39&lt;0,-C39,"")</f>
        <v>20</v>
      </c>
    </row>
    <row r="40" spans="1:10" x14ac:dyDescent="0.25">
      <c r="A40" s="6">
        <v>20141204</v>
      </c>
      <c r="B40" t="s">
        <v>4</v>
      </c>
      <c r="C40" s="2">
        <v>-95.7</v>
      </c>
      <c r="D40" s="2" t="s">
        <v>11</v>
      </c>
      <c r="E40" t="s">
        <v>28</v>
      </c>
      <c r="F40" s="13">
        <f t="shared" ref="F40" si="26">A40</f>
        <v>20141204</v>
      </c>
      <c r="G40" t="str">
        <f t="shared" ref="G40" si="27">E40</f>
        <v>Boschveldoverleg 24-11</v>
      </c>
      <c r="H40" s="1" t="str">
        <f t="shared" ref="H40" si="28">IF(C40&gt;0,C40,"")</f>
        <v/>
      </c>
      <c r="I40" s="1">
        <f t="shared" ref="I40" si="29">IF(C40&lt;0,-C40,"")</f>
        <v>95.7</v>
      </c>
    </row>
    <row r="41" spans="1:10" x14ac:dyDescent="0.25">
      <c r="A41" s="6">
        <v>20141211</v>
      </c>
      <c r="B41" t="s">
        <v>26</v>
      </c>
      <c r="C41" s="2">
        <v>-356.85</v>
      </c>
      <c r="D41" s="2" t="s">
        <v>11</v>
      </c>
      <c r="E41" t="s">
        <v>25</v>
      </c>
      <c r="F41" s="13">
        <f t="shared" ref="F41" si="30">A41</f>
        <v>20141211</v>
      </c>
      <c r="G41" t="str">
        <f t="shared" ref="G41" si="31">E41</f>
        <v>4Launch - SSD's</v>
      </c>
      <c r="H41" s="1" t="str">
        <f t="shared" ref="H41" si="32">IF(C41&gt;0,C41,"")</f>
        <v/>
      </c>
      <c r="I41" s="1">
        <f t="shared" ref="I41" si="33">IF(C41&lt;0,-C41,"")</f>
        <v>356.85</v>
      </c>
    </row>
    <row r="42" spans="1:10" x14ac:dyDescent="0.25">
      <c r="A42" s="6">
        <v>20141218</v>
      </c>
      <c r="B42" t="s">
        <v>5</v>
      </c>
      <c r="C42" s="2">
        <v>-623.99</v>
      </c>
      <c r="D42" s="2" t="s">
        <v>11</v>
      </c>
      <c r="E42" t="s">
        <v>61</v>
      </c>
      <c r="F42" s="13">
        <f t="shared" ref="F42" si="34">A42</f>
        <v>20141218</v>
      </c>
      <c r="G42" t="str">
        <f t="shared" ref="G42" si="35">E42</f>
        <v>Laptop &amp; PC</v>
      </c>
      <c r="H42" s="1" t="str">
        <f t="shared" ref="H42" si="36">IF(C42&gt;0,C42,"")</f>
        <v/>
      </c>
      <c r="I42" s="1">
        <f t="shared" ref="I42" si="37">IF(C42&lt;0,-C42,"")</f>
        <v>623.99</v>
      </c>
    </row>
    <row r="43" spans="1:10" x14ac:dyDescent="0.25">
      <c r="A43" s="6">
        <v>20141219</v>
      </c>
      <c r="B43" t="s">
        <v>27</v>
      </c>
      <c r="C43" s="2">
        <v>-277.08</v>
      </c>
      <c r="D43" s="2" t="s">
        <v>11</v>
      </c>
      <c r="E43" t="s">
        <v>60</v>
      </c>
      <c r="F43" s="13">
        <f t="shared" ref="F43" si="38">A43</f>
        <v>20141219</v>
      </c>
      <c r="G43" t="str">
        <f t="shared" ref="G43" si="39">E43</f>
        <v>Printer (Dell)</v>
      </c>
      <c r="H43" s="1" t="str">
        <f t="shared" ref="H43" si="40">IF(C43&gt;0,C43,"")</f>
        <v/>
      </c>
      <c r="I43" s="1">
        <f t="shared" ref="I43" si="41">IF(C43&lt;0,-C43,"")</f>
        <v>277.08</v>
      </c>
    </row>
    <row r="44" spans="1:10" x14ac:dyDescent="0.25">
      <c r="A44" s="6">
        <v>20141231</v>
      </c>
      <c r="B44" t="s">
        <v>3</v>
      </c>
      <c r="C44" s="2">
        <v>-170.19</v>
      </c>
      <c r="D44" s="2" t="s">
        <v>11</v>
      </c>
      <c r="E44" t="s">
        <v>46</v>
      </c>
      <c r="F44" s="13">
        <f t="shared" ref="F44" si="42">A44</f>
        <v>20141231</v>
      </c>
      <c r="G44" t="str">
        <f>E44</f>
        <v>factuur 91427</v>
      </c>
      <c r="H44" s="1" t="str">
        <f t="shared" ref="H44" si="43">IF(C44&gt;0,C44,"")</f>
        <v/>
      </c>
      <c r="I44" s="1">
        <f t="shared" ref="I44" si="44">IF(C44&lt;0,-C44,"")</f>
        <v>170.19</v>
      </c>
    </row>
    <row r="45" spans="1:10" s="7" customFormat="1" x14ac:dyDescent="0.25">
      <c r="C45" s="8"/>
      <c r="D45" s="8"/>
      <c r="F45" s="16"/>
      <c r="H45" s="9"/>
      <c r="I45" s="9"/>
    </row>
    <row r="46" spans="1:10" x14ac:dyDescent="0.25">
      <c r="A46">
        <v>20141231</v>
      </c>
      <c r="B46" t="s">
        <v>19</v>
      </c>
      <c r="C46" s="2">
        <v>-1000</v>
      </c>
      <c r="D46" s="2" t="s">
        <v>11</v>
      </c>
      <c r="E46" t="s">
        <v>19</v>
      </c>
      <c r="F46" s="13">
        <f t="shared" ref="F46" si="45">A46</f>
        <v>20141231</v>
      </c>
      <c r="G46" t="str">
        <f t="shared" ref="G46" si="46">E46</f>
        <v>Bijdrage OBB aan buurtkrant</v>
      </c>
      <c r="H46" s="1" t="str">
        <f t="shared" ref="H46" si="47">IF(C46&gt;0,C46,"")</f>
        <v/>
      </c>
      <c r="I46" s="1">
        <f t="shared" si="21"/>
        <v>1000</v>
      </c>
    </row>
    <row r="47" spans="1:10" x14ac:dyDescent="0.25">
      <c r="H47" s="4" t="s">
        <v>16</v>
      </c>
      <c r="I47" s="4" t="s">
        <v>16</v>
      </c>
    </row>
    <row r="48" spans="1:10" x14ac:dyDescent="0.25">
      <c r="H48" s="5">
        <f>SUM(H2:H47)</f>
        <v>5262.51</v>
      </c>
      <c r="I48" s="1">
        <f>SUM(I2:I47)</f>
        <v>5531.9799999999987</v>
      </c>
      <c r="J48" s="1"/>
    </row>
    <row r="49" spans="5:8" ht="15.75" x14ac:dyDescent="0.25">
      <c r="E49" s="2"/>
      <c r="G49" s="10" t="s">
        <v>58</v>
      </c>
      <c r="H49" s="2">
        <f>H48-I48</f>
        <v>-269.46999999999844</v>
      </c>
    </row>
  </sheetData>
  <autoFilter ref="A3:E48"/>
  <printOptions gridLines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&amp;L&amp;"-,Vet"&amp;12Overzicht inkomsten en uitgaven OBB 2014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WR-2014--</vt:lpstr>
      <vt:lpstr>'WR-2014--'!_19.3274686_01_01_2014_28_02_2014_1</vt:lpstr>
      <vt:lpstr>'WR-2014--'!_20.3274686_28_02_2014_16_09_2014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Amber</cp:lastModifiedBy>
  <cp:lastPrinted>2015-06-27T08:02:02Z</cp:lastPrinted>
  <dcterms:created xsi:type="dcterms:W3CDTF">2014-01-18T13:30:52Z</dcterms:created>
  <dcterms:modified xsi:type="dcterms:W3CDTF">2015-06-27T08:02:39Z</dcterms:modified>
</cp:coreProperties>
</file>