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330" firstSheet="3" activeTab="8"/>
  </bookViews>
  <sheets>
    <sheet name="Tuin-20141231" sheetId="15" r:id="rId1"/>
    <sheet name="Tuin-20141128" sheetId="11" r:id="rId2"/>
    <sheet name="Tuin-20140925" sheetId="1" r:id="rId3"/>
    <sheet name="Krant-2013" sheetId="4" r:id="rId4"/>
    <sheet name="Krant-2014" sheetId="5" r:id="rId5"/>
    <sheet name="BoschBoent-2013" sheetId="6" r:id="rId6"/>
    <sheet name="PJ-Friends" sheetId="7" r:id="rId7"/>
    <sheet name="Sparen" sheetId="9" r:id="rId8"/>
    <sheet name="WR-2014--" sheetId="3" r:id="rId9"/>
    <sheet name="Saldi-20141231" sheetId="10" r:id="rId10"/>
    <sheet name="AlleOverschr2014" sheetId="12" r:id="rId11"/>
    <sheet name="Sheet1" sheetId="13" r:id="rId12"/>
  </sheets>
  <definedNames>
    <definedName name="_19.3274686_01_01_2014_28_02_2014" localSheetId="10">AlleOverschr2014!$A$2:$E$30</definedName>
    <definedName name="_19.3274686_01_01_2014_28_02_2014_1" localSheetId="8">'WR-2014--'!$A$9:$E$11</definedName>
    <definedName name="_20.3274686_28_02_2014_16_09_2014" localSheetId="10">AlleOverschr2014!$A$31:$E$90</definedName>
    <definedName name="_20.3274686_28_02_2014_16_09_2014" localSheetId="8">'WR-2014--'!$A$12:$E$31</definedName>
    <definedName name="_21.3274686_17_09_2014_27_11_2014_1" localSheetId="10">AlleOverschr2014!$A$91:$E$119</definedName>
    <definedName name="_xlnm._FilterDatabase" localSheetId="10" hidden="1">AlleOverschr2014!$A$1:$I$119</definedName>
    <definedName name="_xlnm._FilterDatabase" localSheetId="2" hidden="1">'Tuin-20140925'!$A$32:$D$32</definedName>
    <definedName name="_xlnm._FilterDatabase" localSheetId="8" hidden="1">'WR-2014--'!$A$7:$E$52</definedName>
  </definedNames>
  <calcPr calcId="125725"/>
</workbook>
</file>

<file path=xl/calcChain.xml><?xml version="1.0" encoding="utf-8"?>
<calcChain xmlns="http://schemas.openxmlformats.org/spreadsheetml/2006/main">
  <c r="G48" i="3"/>
  <c r="H53"/>
  <c r="I52"/>
  <c r="H52"/>
  <c r="G6"/>
  <c r="H6"/>
  <c r="E33" i="5"/>
  <c r="D32"/>
  <c r="F48" i="3"/>
  <c r="H48"/>
  <c r="I48"/>
  <c r="F47"/>
  <c r="G47"/>
  <c r="H47"/>
  <c r="I47"/>
  <c r="F46"/>
  <c r="G46"/>
  <c r="H46"/>
  <c r="I46"/>
  <c r="F45"/>
  <c r="G45"/>
  <c r="H45"/>
  <c r="I45"/>
  <c r="F44"/>
  <c r="G44"/>
  <c r="H44"/>
  <c r="I44"/>
  <c r="I43"/>
  <c r="H43"/>
  <c r="G43"/>
  <c r="F43"/>
  <c r="E44" i="15"/>
  <c r="D43"/>
  <c r="D28"/>
  <c r="C5"/>
  <c r="E29" s="1"/>
  <c r="C18" i="13"/>
  <c r="B19" s="1"/>
  <c r="I50" i="3"/>
  <c r="B5" i="13"/>
  <c r="B4"/>
  <c r="D90" i="11"/>
  <c r="G41" i="3"/>
  <c r="H41"/>
  <c r="I4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E91" i="11"/>
  <c r="D43"/>
  <c r="E44" s="1"/>
  <c r="D28"/>
  <c r="C5"/>
  <c r="E4" i="10"/>
  <c r="E10" s="1"/>
  <c r="E9"/>
  <c r="E29" i="11" l="1"/>
  <c r="E93" s="1"/>
  <c r="D79" i="1"/>
  <c r="E80" s="1"/>
  <c r="F50" i="3"/>
  <c r="G50"/>
  <c r="H50"/>
  <c r="G8"/>
  <c r="G9"/>
  <c r="G10"/>
  <c r="G11"/>
  <c r="F8"/>
  <c r="F9"/>
  <c r="F10"/>
  <c r="F11"/>
  <c r="H8"/>
  <c r="I8"/>
  <c r="H9"/>
  <c r="I9"/>
  <c r="H10"/>
  <c r="I10"/>
  <c r="H11"/>
  <c r="I11"/>
  <c r="E19" i="7"/>
  <c r="D18"/>
  <c r="F13" i="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I12"/>
  <c r="H12"/>
  <c r="G12"/>
  <c r="F12"/>
  <c r="G7"/>
  <c r="F7"/>
  <c r="E32" i="4"/>
  <c r="E36"/>
  <c r="D37" s="1"/>
  <c r="E5" i="7"/>
  <c r="E16" i="6"/>
  <c r="E39" s="1"/>
  <c r="D15"/>
  <c r="D42" i="1"/>
  <c r="E43" s="1"/>
  <c r="E8" i="7"/>
  <c r="D7"/>
  <c r="H5" i="6"/>
  <c r="D35" i="4"/>
  <c r="D27" i="1"/>
  <c r="C5"/>
  <c r="E28" l="1"/>
  <c r="E82" s="1"/>
  <c r="D38" i="6"/>
  <c r="D40" s="1"/>
  <c r="D17"/>
  <c r="D9" i="7"/>
  <c r="D20" s="1"/>
  <c r="D34" i="5"/>
</calcChain>
</file>

<file path=xl/connections.xml><?xml version="1.0" encoding="utf-8"?>
<connections xmlns="http://schemas.openxmlformats.org/spreadsheetml/2006/main">
  <connection id="1" name="19.3274686_01-01-2014_28-02-2014" type="6" refreshedVersion="3" background="1" saveData="1">
    <textPr codePage="850" sourceFile="U:\01.AppData\5.OffLineRekOverzicht\4.OBB\19.3274686_01-01-2014_28-02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19.3274686_01-01-2014_28-02-20141" type="6" refreshedVersion="3" background="1" saveData="1">
    <textPr codePage="850" sourceFile="U:\01.AppData\5.OffLineRekOverzicht\4.OBB\19.3274686_01-01-2014_28-02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20.3274686_28-02-2014_16-09-2014" type="6" refreshedVersion="3" background="1" saveData="1">
    <textPr codePage="850" sourceFile="U:\01.AppData\5.OffLineRekOverzicht\4.OBB\20.3274686_28-02-2014_16-09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20.3274686_28-02-2014_16-09-20141" type="6" refreshedVersion="3" background="1" saveData="1">
    <textPr codePage="850" sourceFile="U:\01.AppData\5.OffLineRekOverzicht\4.OBB\20.3274686_28-02-2014_16-09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21.3274686_17-09-2014_27-11-2014" type="6" refreshedVersion="3" background="1" saveData="1">
    <textPr codePage="850" sourceFile="U:\01.AppData\5.OffLineRekOverzicht\4.OBB\21.3274686_17-09-2014_27-11-2014.csv" tab="0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<sst xmlns="http://schemas.openxmlformats.org/spreadsheetml/2006/main" count="1119" uniqueCount="387">
  <si>
    <t>Groen dichterbij</t>
  </si>
  <si>
    <t>IN</t>
  </si>
  <si>
    <t>UIT</t>
  </si>
  <si>
    <t>Boschveld tuin</t>
  </si>
  <si>
    <t>Bijdrage oranje fonds 2013/2014</t>
  </si>
  <si>
    <t>Verantwoording tot 1-9-2013</t>
  </si>
  <si>
    <t>Posters komma's ontwerpers</t>
  </si>
  <si>
    <t>Ontwerp poster kleefkracht</t>
  </si>
  <si>
    <t>Bloemen / presentatie icoon project</t>
  </si>
  <si>
    <t>Toonsakjes en sticker vellen (Pakker)</t>
  </si>
  <si>
    <t>Boek buurtmostuin (B. vd Kallen)</t>
  </si>
  <si>
    <t>Diversen (Ben vd Kallen)</t>
  </si>
  <si>
    <t>Reiskosten presentatie icoonproject</t>
  </si>
  <si>
    <t>---------- +</t>
  </si>
  <si>
    <t>Boek &amp; tractatie (B. vd Kallen)</t>
  </si>
  <si>
    <t>totale kosten</t>
  </si>
  <si>
    <t>Restant budget</t>
  </si>
  <si>
    <t>Schroeven etc (B. vd Kallen)</t>
  </si>
  <si>
    <t>Benzinekosten Belgie (Pakker)</t>
  </si>
  <si>
    <t>Reiskosten wilgentenen en leem</t>
  </si>
  <si>
    <t>Website en album (Marijn van Heertum)</t>
  </si>
  <si>
    <t>leemoven en fruithaag</t>
  </si>
  <si>
    <t>Traktatie planten fruithaag (B vd Kallen)</t>
  </si>
  <si>
    <t>Fruitplanten (Gebr van Oirschot)</t>
  </si>
  <si>
    <t>Algemeen budget 2013/2014</t>
  </si>
  <si>
    <t>Correctie rekenfout (Martijn van Heertum)</t>
  </si>
  <si>
    <t>Omschrijving</t>
  </si>
  <si>
    <t>Begunstigde</t>
  </si>
  <si>
    <t>Buurtkrant jaar 9 nr 1</t>
  </si>
  <si>
    <t>Dekkers van Gerwen</t>
  </si>
  <si>
    <t>Buurtkrant jaar 9 nr 2</t>
  </si>
  <si>
    <t>Ton Joore</t>
  </si>
  <si>
    <t>Buurtkrant jaar 9 nr 3</t>
  </si>
  <si>
    <t>Bezorging #3</t>
  </si>
  <si>
    <t>Bezorging #1 en #2</t>
  </si>
  <si>
    <t>Kees Heemskerk</t>
  </si>
  <si>
    <t>Buurtkrant jaar 9 nr 4</t>
  </si>
  <si>
    <t>Bezorging #4</t>
  </si>
  <si>
    <t>Buurtkrant jaar 9 nr 5</t>
  </si>
  <si>
    <t>Bezorging #5</t>
  </si>
  <si>
    <t>Bijdrage gemeente</t>
  </si>
  <si>
    <t>Saldo afrekening 2012</t>
  </si>
  <si>
    <t>advertentie konings</t>
  </si>
  <si>
    <t>advertentie Basak Doner</t>
  </si>
  <si>
    <t>bijdrage Divers</t>
  </si>
  <si>
    <t>bijdrage BBS</t>
  </si>
  <si>
    <t>Alfred Heeroma</t>
  </si>
  <si>
    <t>Kosten software</t>
  </si>
  <si>
    <t>advertentie topic S horeca</t>
  </si>
  <si>
    <t>Buurtkrant jaar 9 nr 6</t>
  </si>
  <si>
    <t>advertentie GEA-Grasso</t>
  </si>
  <si>
    <t>Bezorging #7</t>
  </si>
  <si>
    <t>Buurtkrant jaar 9 nr 7</t>
  </si>
  <si>
    <t>etentje redactie</t>
  </si>
  <si>
    <t>Buurtkrant jaar 9 nr 8</t>
  </si>
  <si>
    <t>Bezorging #8</t>
  </si>
  <si>
    <t>Buurtkrant jaar 9 nr 8 correctie</t>
  </si>
  <si>
    <t>Bijdrage OBB</t>
  </si>
  <si>
    <t xml:space="preserve">totaal inkomsten </t>
  </si>
  <si>
    <t>totaal uitgaven</t>
  </si>
  <si>
    <t>Saldo afrekening 2013</t>
  </si>
  <si>
    <t>Bezorging #1</t>
  </si>
  <si>
    <t>Buurtkrant jaar 10 #1</t>
  </si>
  <si>
    <t>Buurtkrant 2013</t>
  </si>
  <si>
    <t>Buurtkrant 2014</t>
  </si>
  <si>
    <t>Boschveld Boent 2013</t>
  </si>
  <si>
    <t>afrek 2011</t>
  </si>
  <si>
    <t>kosten 2012</t>
  </si>
  <si>
    <t>Kas uitgave OBB</t>
  </si>
  <si>
    <t>Manderijnen &amp; koek</t>
  </si>
  <si>
    <t>Marieke van Langen (Fonkel en fijn)</t>
  </si>
  <si>
    <t>Sapkar</t>
  </si>
  <si>
    <t>Kas uitgaven</t>
  </si>
  <si>
    <t>PJ-Friends 2013</t>
  </si>
  <si>
    <t>Bijdrage gemeente (BOR)</t>
  </si>
  <si>
    <t>5*uitbetalingen kinderen</t>
  </si>
  <si>
    <t>Icoon project</t>
  </si>
  <si>
    <t>Oranje fonds</t>
  </si>
  <si>
    <t>Totaal restant budget</t>
  </si>
  <si>
    <t>Visitekaartjes &amp; enveloppen (Blom Reuvers)</t>
  </si>
  <si>
    <t>Posters winterfeest (Komma S)</t>
  </si>
  <si>
    <t>Zaden (vd Kallen)</t>
  </si>
  <si>
    <t>Accordeon optreden (Vonck en Vlam)</t>
  </si>
  <si>
    <t>Soep (wouters)</t>
  </si>
  <si>
    <t>Inkopen winterfeest (Pakker)</t>
  </si>
  <si>
    <t>Vogelhuisjes (Reeser)</t>
  </si>
  <si>
    <t>Website tuin (Munda Marketing)</t>
  </si>
  <si>
    <t>Winterfeest (Foodja)</t>
  </si>
  <si>
    <t>Bijdrage BBS</t>
  </si>
  <si>
    <t>Postzegels</t>
  </si>
  <si>
    <t>Bijdrage OBB (kadobon advertentie Medizz)</t>
  </si>
  <si>
    <t>T. Joore</t>
  </si>
  <si>
    <t xml:space="preserve">IBAN: NL72TRIO0784813035 BIC: TRIONL2U Naam: T. Joore Omschrijving: kabel en batterijen geluidsintallat ie                                                                                                                                                                                                                      </t>
  </si>
  <si>
    <t>Fa Verhallen en Jansen</t>
  </si>
  <si>
    <t xml:space="preserve">IBAN: NL19INGB0001120804 BIC: INGBNL2A Naam: Fa Verhallen en Jansen Omschrijving: debiteur 11302 factuur 90718                                                                                                                                                                                                                  </t>
  </si>
  <si>
    <t>STICHTING BUURT ACCOMMODATIES BOSCHVELD</t>
  </si>
  <si>
    <t xml:space="preserve">IBAN: NL08RABO0121938514 BIC: RABONL2U Naam: STICHTING BUURT ACCOMMODATIES BOSCHVELD Omschrijving: kl 12000103 f 1291912 Boschveldover leg 24 februari                                                                                                                                                                          </t>
  </si>
  <si>
    <t>VAN Zakelijke Spaarrekening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</si>
  <si>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</si>
  <si>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Hr E W A Kokx</t>
  </si>
  <si>
    <t xml:space="preserve">IBAN: NL16INGB0005005902 BIC: INGBNL2A Naam: Hr E W A Kokx Omschrijving: Etentje OBB bestuur                                                                                                                                                                                                                                    </t>
  </si>
  <si>
    <t>DEN BOSCH CENTR.FIN.ADM</t>
  </si>
  <si>
    <t xml:space="preserve">IBAN: NL49BNGH0285039210 BIC: BNGHNL2G Naam: DEN BOSCH CENTR.FIN.ADM Kenmerk: 491210 Omschrijving: Omschr: SUBSIDIEDOSSIER14.000295,                                                                                                                                                                                            </t>
  </si>
  <si>
    <t>C Heemskerk en Mevr J L M J Heemskerk-Eskes</t>
  </si>
  <si>
    <t xml:space="preserve">IBAN: NL19INGB0001120804 BIC: INGBNL2A Naam: Fa Verhallen en Jansen Omschrijving: debiteurnummer  11302 factuur 90777 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</si>
  <si>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postzegels                                                                                                                                                                                                               </t>
  </si>
  <si>
    <t xml:space="preserve"> W C M P VAN BEURDEN-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</si>
  <si>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voorschot planten Voltaplein                                                                                                                                                                                             </t>
  </si>
  <si>
    <t xml:space="preserve">IBAN: NL08RABO0121938514 BIC: RABONL2U Naam: STICHTING BUURT ACCOMMODATIES BOSCHVELD Omschrijving: kl 12000103 fact 1291993 Boschveldo verleg 07-04-2014                                                                                                                                                                        </t>
  </si>
  <si>
    <t>RC afrekening betalingsverkeer</t>
  </si>
  <si>
    <t xml:space="preserve"> Factuurnr. 1030164361            Betreft rekening 32.74.686       Periode: 01-01-2014 / 31-03-2014                                                                                                                                                                                                </t>
  </si>
  <si>
    <t xml:space="preserve">IBAN: NL08RABO0121938514 BIC: RABONL2U Naam: STICHTING BUURT ACCOMMODATIES BOSCHVELD Omschrijving: klant 12000103 factuur 1292055 Bosc hveldoverleg 19 mei                                                                                                                                                                      </t>
  </si>
  <si>
    <t>STG. BRABANTWONEN</t>
  </si>
  <si>
    <t xml:space="preserve">IBAN: NL58RABO0140400885 BIC: RABONL2U Naam: STG. BRABANTWONEN Kenmerk: 5659838700-EXCLV0082126 Omschrijving: CRbetaling 2000338 voltaplein                                                                                                                                                                                     </t>
  </si>
  <si>
    <t xml:space="preserve">IBAN: NL49BNGH0285039210 BIC: BNGHNL2G Naam: DEN BOSCH CENTR.FIN.ADM Kenmerk: 503353 Omschrijving: Omschr: SUBSIDIEDOSSIER14.000295,                                                                                                                                                                                            </t>
  </si>
  <si>
    <t xml:space="preserve">IBAN: NL16INGB0005005902 BIC: INGBNL2A Naam: Hr E W A Kokx Kenmerk: Dell toner (3 kleuren 1 zwart) Omschrijving: Dell toner (3 kleuren 1 zwart)                                                                                                                                                                                 </t>
  </si>
  <si>
    <t>Huurdersvereniging De westhoek</t>
  </si>
  <si>
    <t xml:space="preserve">IBAN: NL11INGB0003918137 BIC: INGBNL2A Naam: Huurdersvereniging De westhoek Omschrijving: jaarlijkse BBQ                                                                                                                                                                                                                        </t>
  </si>
  <si>
    <t xml:space="preserve">IBAN: NL08RABO0121938514 BIC: RABONL2U Naam: STICHTING BUURT ACCOMMODATIES BOSCHVELD Omschrijving: klant 12000103 en f 1292125 Boschve ldoverleg 30-06                                                                                                                                                                          </t>
  </si>
  <si>
    <t xml:space="preserve"> Factuurnr. 1045745337            Betreft rekening 32.74.686       Periode: 01-04-2014 / 30-06-2014                                                                                                                                                                                                </t>
  </si>
  <si>
    <t xml:space="preserve">IBAN: NL19INGB0001120804 BIC: INGBNL2A Naam: Fa Verhallen en Jansen Omschrijving: debnr 11302 factuur 91076                                                                                                                                                                                                                     </t>
  </si>
  <si>
    <t xml:space="preserve">IBAN: NL08RABO0121938514 BIC: RABONL2U Naam: STICHTING BUURT ACCOMMODATIES BOSCHVELD Omschrijving: klant 12000103 F 1292157 Boschveldo verleg 1 september                                                                                                                                                                       </t>
  </si>
  <si>
    <t>WR</t>
  </si>
  <si>
    <t>Datum</t>
  </si>
  <si>
    <t>Post</t>
  </si>
  <si>
    <t xml:space="preserve">A. M. Haaijer Omschrijving: steigerbuizen leemoven Boschveldtuin                                                                                                                                                                                                                  </t>
  </si>
  <si>
    <t xml:space="preserve">P C Knobel Omschrijving: icoonproject 11-06 Boschveldtuin                                                                                                                                                                                                                          </t>
  </si>
  <si>
    <t>B van der Kallen e/o J van der Kallen-van Baaren Omschrijving: 22,66 leemoven</t>
  </si>
  <si>
    <t xml:space="preserve">A.M. Haaijer Omschrijving: steigerbuizen en klemmateriaal leemoven Boschveldtuin                                                                                                                                                                                                 </t>
  </si>
  <si>
    <t>Bij</t>
  </si>
  <si>
    <t>Af</t>
  </si>
  <si>
    <t/>
  </si>
  <si>
    <t>Buurtkrant jaar 10 #2</t>
  </si>
  <si>
    <t>Buurtkrant jaar 10 #3</t>
  </si>
  <si>
    <t>Buurtkrant jaar 10 #4</t>
  </si>
  <si>
    <t>Buurtkrant jaar 10 #5</t>
  </si>
  <si>
    <t>Bezorging #6</t>
  </si>
  <si>
    <t>Buurtkrant jaar 10 #6</t>
  </si>
  <si>
    <t>PJ-Friends 2014</t>
  </si>
  <si>
    <t>uitbetalingen kinderen</t>
  </si>
  <si>
    <t>lunch en traktatie kinderen</t>
  </si>
  <si>
    <t xml:space="preserve">Boschveld Boent Proper Jetje 04-06-2014                                                                                                                                                   </t>
  </si>
  <si>
    <t xml:space="preserve">Proper Jetje                                                                                                                                                                                               </t>
  </si>
  <si>
    <t>Gegevens verwerkt van:</t>
  </si>
  <si>
    <t>K: Krant</t>
  </si>
  <si>
    <r>
      <t>PJ: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Boschveld Boent</t>
    </r>
  </si>
  <si>
    <t>S: Sparen</t>
  </si>
  <si>
    <t>T: Tuin (3 sub-categorieen)</t>
  </si>
  <si>
    <t>--------------- +</t>
  </si>
  <si>
    <t xml:space="preserve">IBAN: NL08RABO0121938514 BIC: RABONL2U Naam: STICHTING BUURT ACCOMMODATIES BOSCHVELD Omschrijving: klantnummer 12000103 factuurnummer  1291809 overleg 41 woningen met Bra bantWonen                                                                                                                                            </t>
  </si>
  <si>
    <t>NAAR Zakelijke Spaarrekening</t>
  </si>
  <si>
    <t xml:space="preserve">IBAN: NL08RABO0121938514 BIC: RABONL2U Naam: STICHTING BUURT ACCOMMODATIES BOSCHVELD Omschrijving: klantnummer 12000103 factuurnummer  1291821 afgetrokken beamer laptop B oschveldoverleg                                                                                                                                      </t>
  </si>
  <si>
    <t xml:space="preserve">RC afrekening betalingsverkeer  </t>
  </si>
  <si>
    <t xml:space="preserve"> Factuurnr. 1008372259            Betreft rekening 32.74.686       Periode: 01-10-2013 / 31-12-2013                                                                                                                                                                                                </t>
  </si>
  <si>
    <t>Gemeente</t>
  </si>
  <si>
    <t>Bijdrage OBB aan buurtkrant</t>
  </si>
  <si>
    <t>Saldo 2013</t>
  </si>
  <si>
    <t xml:space="preserve">At stacie's bloemenwinkel        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</si>
  <si>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beits, stoepkrijt, slot en cilinder pipowagen Boschveldtuin                                                                                                                                                         </t>
  </si>
  <si>
    <t xml:space="preserve">B van der Kallen: 42 ,57 Boschveldtuin algemeen                                                                                                                                                      </t>
  </si>
  <si>
    <t xml:space="preserve">FOODJA.NL: Vriend van FOODJA.nl                                                                                                                                                              </t>
  </si>
  <si>
    <t xml:space="preserve">J.P.J. Duin: erwtensoep winterfeest Boschveldtuin                                                                                                                                                                                                                    </t>
  </si>
  <si>
    <t>Mw U N Pakker: midzomerfeest</t>
  </si>
  <si>
    <t xml:space="preserve">B van der Kallen: 25,80 materiaal maken pomp                                                                                                           </t>
  </si>
  <si>
    <t xml:space="preserve">Mw U N Pakker: spullen voor maken pomp Boschveldtuin                                                                                                                                                                                           </t>
  </si>
  <si>
    <t>P. Vd Boogaard: Groente workshop</t>
  </si>
  <si>
    <t>P. Jordans: Groente workshop</t>
  </si>
  <si>
    <t>N. Pakker: Groente workshop</t>
  </si>
  <si>
    <t xml:space="preserve">Marijn van Heertum: materiaal kindertuin Boschveldtuin                                                                                                                                                                                                                </t>
  </si>
  <si>
    <t xml:space="preserve">Kracht3 groenarchitectuu: factuurnummer 14611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</si>
  <si>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5,78 icoonproject </t>
  </si>
  <si>
    <t xml:space="preserve">Gezellig toch ?: factuur 29-G35 verzorging workshop maak je eigen medicijn                                                                                                                                                                                            </t>
  </si>
  <si>
    <t>B. v.d. Kallen: Jong geleerd oud gedaan</t>
  </si>
  <si>
    <t>L. Haaijer: Velt en zomerfeest</t>
  </si>
  <si>
    <t xml:space="preserve">Mw U N Pakker: Boschveldtuin workshop Jong geleerd oud gedaan.                                                                                                                                 </t>
  </si>
  <si>
    <t xml:space="preserve">W.Walraven: Boschveldtuin workshop jong geleerd oud gedaan                                                                                                                                                                                                     </t>
  </si>
  <si>
    <t xml:space="preserve">Mw P Jordans: workshop tekenen Boschveldtuin                                                                                                                                                                                           </t>
  </si>
  <si>
    <t xml:space="preserve">Roos Terra : factuur 2014-09 workshop tekenen                   </t>
  </si>
  <si>
    <t>Puur Permacultuur: factuurnummer 2014077</t>
  </si>
  <si>
    <t xml:space="preserve">Mw Pakker: icoonproject Boschveldtuin                                                                                                                                                                                     </t>
  </si>
  <si>
    <t xml:space="preserve">B van der Kallen: icoonproject spuitbussen   </t>
  </si>
  <si>
    <t xml:space="preserve">L.M.H. Westerkamp: workshop mobielen maken Boschveldtuin                                                                                                                                                                                                             </t>
  </si>
  <si>
    <t xml:space="preserve">Munda Creative: workshop Gert de Mulder 21-06-2014                                                                                                                                                                                                                    </t>
  </si>
  <si>
    <t>Spaarpot</t>
  </si>
  <si>
    <t>-------- &gt;</t>
  </si>
  <si>
    <t>Tuin</t>
  </si>
  <si>
    <t>Krant</t>
  </si>
  <si>
    <t>PJ-Friends</t>
  </si>
  <si>
    <t>Spaarrek</t>
  </si>
  <si>
    <t>Betaalrek</t>
  </si>
  <si>
    <t>Bank</t>
  </si>
  <si>
    <t>Mw P Jordans</t>
  </si>
  <si>
    <t xml:space="preserve">IBAN: NL32INGB0006900121 BIC: INGBNL2A Naam: Mw P Jordans Omschrijving: icoonproject 17-09 inkopen                                                                                                                                                                                                                              </t>
  </si>
  <si>
    <t>B. v.d.Boogaard Eindhoven</t>
  </si>
  <si>
    <t xml:space="preserve">IBAN: NL41TRIO0776452193 BIC: TRIONL2U Naam: B. v.d.Boogaard Eindhoven Omschrijving: icoonproject Jong geleerd is oud ge daan                                                                                                                                                                                                   </t>
  </si>
  <si>
    <t>Mw U N Pakker en/of Hr J P A Lijzen</t>
  </si>
  <si>
    <t xml:space="preserve">IBAN: NL44INGB0005439958 BIC: INGBNL2A Naam: Mw U N Pakker en/of Hr J P A Lijzen Omschrijving: inkopen icoonproject 17-09-2014                                                                                                                                                                                                  </t>
  </si>
  <si>
    <t>A.M. Haaijer</t>
  </si>
  <si>
    <t xml:space="preserve">IBAN: NL04INGB0001360179 BIC: INGBNL2A Naam: A.M. Haaijer Omschrijving: lidmaatschap Velt en zomerfeest Bos chveldtuin                                                                                                                                                                                                          </t>
  </si>
  <si>
    <t>B van der Kallen e/o J van der Kallen-van Baaren</t>
  </si>
  <si>
    <t xml:space="preserve">IBAN: NL34INGB0002458552 BIC: INGBNL2A Naam: B van der Kallen e/o J van der Kallen-van Baaren Omschrijving: lidmaatschap velt en ander spullen Boschveldtuin  40,90 bloemen icoonp roject  7,00                                                                                                                                 </t>
  </si>
  <si>
    <t>B</t>
  </si>
  <si>
    <t xml:space="preserve">IBAN: NL49BNGH0285039210 BIC: BNGHNL2G Naam: DEN BOSCH CENTR.FIN.ADM Kenmerk: 514256 Omschrijving: Omschr: SUBSIDIEDOSSIER14.000295,                                                                                                                                                                                            </t>
  </si>
  <si>
    <t xml:space="preserve">IBAN: NL44INGB0005439958 BIC: INGBNL2A Naam: Mw U N Pakker en/of Hr J P A Lijzen Omschrijving: 22,00 inktfix en 9,60 consumpties                                                                                                                                                                                                </t>
  </si>
  <si>
    <t xml:space="preserve">IBAN: NL34INGB0002458552 BIC: INGBNL2A Naam: B van der Kallen e/o J van der Kallen-van Baaren Omschrijving: dekzeil enz. icoonproject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</si>
  <si>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80, Boschveldtuin en 100 voorschot inkopen Boschveld Boent                                                                                                                                                               </t>
  </si>
  <si>
    <t>J.P.J. Duin</t>
  </si>
  <si>
    <t xml:space="preserve">IBAN: NL18RABO0310025311 BIC: RABONL2U Naam: J.P.J. Duin Omschrijving: inkopen oogstfeest icoonproject                                                                                                                                                                                                                          </t>
  </si>
  <si>
    <t>Sprinkels hq</t>
  </si>
  <si>
    <t xml:space="preserve">IBAN: NL18RABO0172031753 BIC: RABONL2U Naam: Sprinkels hq Omschrijving: Kracht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</si>
  <si>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IBAN: NL44INGB0005439958 BIC: INGBNL2A Naam: Mw U N Pakker en/of Hr J P A Lijzen Omschrijving: oogstfeest             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</si>
  <si>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proper Jetje en Boschveld Boent                                                                                                                                                                                          </t>
  </si>
  <si>
    <t>P.M.C. de Laat</t>
  </si>
  <si>
    <t xml:space="preserve">IBAN: NL51RABO0159564816 BIC: RABONL2U Naam: P.M.C. de Laat Omschrijving: instapbewijzen activiteitengroep                                                                                                                                                                                                                      </t>
  </si>
  <si>
    <t>FOODJA</t>
  </si>
  <si>
    <t xml:space="preserve">IBAN: NL13RABO0163678979 BIC: RABONL2U Naam: FOODJA Omschrijving: Factuurnummer 140313 Oogstfeest                                                                                                                                                                                                                               </t>
  </si>
  <si>
    <t>Dekkers van Gerwen 's-Hertogenbosch</t>
  </si>
  <si>
    <t xml:space="preserve">IBAN: NL63INGB0655866035 BIC: INGBNL2A Naam: Dekkers van Gerwen 's-Hertogenbosch Omschrijving: 855105/013959 buurtkrant oktober                                                                                                                                                                                                 </t>
  </si>
  <si>
    <t xml:space="preserve">IBAN: NL19INGB0001120804 BIC: INGBNL2A Naam: Fa Verhallen en Jansen Omschrijving: debiteur 11302 factuur 91252                                                                                                                                                                                                                  </t>
  </si>
  <si>
    <t>Dell</t>
  </si>
  <si>
    <t xml:space="preserve">IBAN: NL39CITI0266065694 BIC: CITINL2X Naam: Dell Kenmerk: Dell 3110cn Printer Fuser Kit Omschrijving: Ordernummer: 254484211                                                                                                                                                                                                   </t>
  </si>
  <si>
    <t xml:space="preserve">IBAN: NL08RABO0121938514 BIC: RABONL2U Naam: STICHTING BUURT ACCOMMODATIES BOSCHVELD Omschrijving: klantnummer 12000103 F1292221 Bosch veldoverleg                                                                                                                                                                              </t>
  </si>
  <si>
    <t>Stichting Transfarmers</t>
  </si>
  <si>
    <t xml:space="preserve">IBAN: NL44TRIO0198544375 BIC: TRIONL2U Naam: Stichting Transfarmers Omschrijving: Factuurnummer 20140002 Oogstfeest                                                                                                                                                                                                             </t>
  </si>
  <si>
    <t xml:space="preserve"> Factuurnr. 1047570381            Betreft rekening 32.74.686       Periode: 01-07-2014 / 30-09-2014                                                                                                                                                                                                </t>
  </si>
  <si>
    <t>STG ADYEN</t>
  </si>
  <si>
    <t xml:space="preserve">Europese Incasso, doorlopend IBAN: NL37ABNA0423430890 BIC: ABNANL2A Naam: STG ADYEN ID begunstigde: NL48ZZZ342764500000 SEPA ID machtiging: 1314145930823847 Kenmerk: P1314145930823847P Omschrijving: WatSnel 2014 10 29 706540 0ebb9ccc1 0875a7                                                                               </t>
  </si>
  <si>
    <t xml:space="preserve">Europese Incasso, doorlopend IBAN: NL37ABNA0423430890 BIC: ABNANL2A Naam: STG ADYEN ID begunstigde: NL48ZZZ342764500000 SEPA ID machtiging: 4414145931350587 Kenmerk: P4414145931350587P Omschrijving: WatSnel 2014 10 29 706853 3c7713248 7be92d                                                                               </t>
  </si>
  <si>
    <t>Comma s ontwerpers</t>
  </si>
  <si>
    <t xml:space="preserve">IBAN: NL65RABO0121922065 BIC: RABONL2U Naam: Comma s ontwerpers Omschrijving: factuur 2014294 poster Oogstfeest       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</si>
  <si>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november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</si>
  <si>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zet jou in mijn kracht                                                                                                                                                                                                   </t>
  </si>
  <si>
    <t>Etentje redactie Buurtkrant</t>
  </si>
  <si>
    <t>Borrel na Laurens v. Voorst</t>
  </si>
  <si>
    <t xml:space="preserve">IBAN: NL72TRIO0784813035 BIC: TRIONL2U Naam: T. Joore Omschrijving: wilgentenen, leem, zeil, strobalen  voor leemoven Boschveldtuin                                                                                                                                                                                             </t>
  </si>
  <si>
    <t>Mej U N Pakker</t>
  </si>
  <si>
    <t xml:space="preserve">IBAN: NL41INGB0005622566 BIC: INGBNL2A Naam: Mej U N Pakker Omschrijving: vergoeding benzinekosten Belgie Bos chveldtuin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</si>
  <si>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2014 1                                                                                                                                                                                              </t>
  </si>
  <si>
    <t xml:space="preserve">IBAN: NL34INGB0002458552 BIC: INGBNL2A Naam: B van der Kallen e/o J van der Kallen-van Baaren Omschrijving: traktatie planten fruithaag                                                                                                                                                                                         </t>
  </si>
  <si>
    <t>M.van Heertum</t>
  </si>
  <si>
    <t xml:space="preserve">IBAN: NL79TRIO0784718237 BIC: TRIONL2U Naam: M.van Heertum Omschrijving: album en website Boschveldtuin                                                                                                                                                                                                                         </t>
  </si>
  <si>
    <t xml:space="preserve">IBAN: NL63INGB0655866035 BIC: INGBNL2A Naam: Dekkers van Gerwen 's-Hertogenbosch Omschrijving: 850338 / 013959 buurtkrant 10 nr. 1                                                                                                                                                                                              </t>
  </si>
  <si>
    <t>Marijn van Heertum</t>
  </si>
  <si>
    <t xml:space="preserve">IBAN: NL79TRIO0784718237 BIC: TRIONL2U Naam: Marijn van Heertum Omschrijving: restant rekening website                                                                                                                                                                                                                          </t>
  </si>
  <si>
    <t>Gebr. van Oirschot Tuinplanten BV</t>
  </si>
  <si>
    <t xml:space="preserve">IBAN: NL08RABO0152001530 BIC: RABONL2U Naam: Gebr. van Oirschot Tuinplanten BV Omschrijving: factuurnummer 37474 debiteurnummer  32644 fruitpakket Boschveldtuin                                                                                                                                                                </t>
  </si>
  <si>
    <t>Oranje Fonds</t>
  </si>
  <si>
    <t xml:space="preserve">IBAN: NL58INGB0667164200 BIC: INGBNL2A Naam: Oranje Fonds Kenmerk: 0000107871-00152 Omschrijving: 20133597 Groen Dichterbij                                                                                                                                                                                                     </t>
  </si>
  <si>
    <t>comma s ontwerpers</t>
  </si>
  <si>
    <t xml:space="preserve">IBAN: NL65RABO0121922065 BIC: RABONL2U Naam: comma s ontwerpers Omschrijving: ordernummer 7750 factuur 2014019 fl yers winterfeest Boschveldtuin                                                                                                                                                                                </t>
  </si>
  <si>
    <t>Mw F. Blom - Reuvers</t>
  </si>
  <si>
    <t xml:space="preserve">IBAN: NL21INGB0005748735 BIC: INGBNL2A Naam: Mw F. Blom - Reuvers Omschrijving: visitekaartje en enveloppen Boschve ldtuin                                                                                                                                                                                                      </t>
  </si>
  <si>
    <t xml:space="preserve">IBAN: NL34INGB0002458552 BIC: INGBNL2A Naam: B van der Kallen e/o J van der Kallen-van Baaren Omschrijving: zaden Boschveldtuin                                                                                                                                                                                                 </t>
  </si>
  <si>
    <t>Hr J J Reeser</t>
  </si>
  <si>
    <t xml:space="preserve">IBAN: NL28INGB0005734544 BIC: INGBNL2A Naam: Hr J J Reeser Omschrijving: vogelhuisjes Boschveldtuin                                                                                                                                                                                                                             </t>
  </si>
  <si>
    <t>U.N. Pakker</t>
  </si>
  <si>
    <t xml:space="preserve">IBAN: NL41INGB0005622566 BIC: INGBNL2A Naam: U.N. Pakker Omschrijving: inkopen winterfeest Boschveldtuin                                                                                                                                                                                                                        </t>
  </si>
  <si>
    <t>C.C.M. Wouters</t>
  </si>
  <si>
    <t xml:space="preserve">IBAN: NL15ABNA0572280017 BIC: ABNANL2A Naam: C.C.M. Wouters Omschrijving: soep en kippenrolletjes Winterfeest  Boschveldtuin                                                                                                                                                                                                    </t>
  </si>
  <si>
    <t>Vonck . Vlam</t>
  </si>
  <si>
    <t xml:space="preserve">IBAN: NL31TRIO0197837964 BIC: TRIONL2U Naam: Vonck . Vlam Omschrijving: Optreden winterfeest Boschveldtuin                                                                                                                                                                                                                      </t>
  </si>
  <si>
    <t>Munda Marketing</t>
  </si>
  <si>
    <t xml:space="preserve">IBAN: NL79TRIO0784718237 BIC: TRIONL2U Naam: Munda Marketing Omschrijving: website Boschveldtuin                                                                                                                                                                                                                                </t>
  </si>
  <si>
    <t>STICHTING DIVERS</t>
  </si>
  <si>
    <t xml:space="preserve">IBAN: NL10INGB0674654919 BIC: INGBNL2A Naam: STICHTING DIVERS Kenmerk: 2319P20001058.18000260.167761 Omschrijving: OBB Buurtkrant Bosch                                                                                                                                                                                         </t>
  </si>
  <si>
    <t xml:space="preserve"> FACTUURDATUM 26-11-2013          261113                           INT FACTNR 455795                                                                                                                                                                                                               </t>
  </si>
  <si>
    <t>Foodja.nl</t>
  </si>
  <si>
    <t xml:space="preserve">IBAN: NL13RABO0163678979 BIC: RABONL2U Naam: Foodja.nl Omschrijving: factuurnummer 140061 Winterfeest Bo schveldtuin  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</si>
  <si>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2014 nr. 2   8 0 -  61,20 postzegels dubbel betaal d in 2013.                                                                                                                                       </t>
  </si>
  <si>
    <t xml:space="preserve">IBAN: NL63INGB0655866035 BIC: INGBNL2A Naam: Dekkers van Gerwen 's-Hertogenbosch Omschrijving: factuurnummer 851045/013959 buurtkr ant februari 2014                                                                                                                                                                            </t>
  </si>
  <si>
    <t>A. M. Haaijer</t>
  </si>
  <si>
    <t xml:space="preserve">IBAN: NL04INGB0001360179 BIC: INGBNL2A Naam: A. M. Haaijer Omschrijving: steigerbuizen leemoven Boschveldtui n                                                                                                                                                                                                                  </t>
  </si>
  <si>
    <t>AT STACIE'S</t>
  </si>
  <si>
    <t xml:space="preserve">IBAN: NL78INGB0005876525 BIC: INGBNL2A Naam: AT STACIE'S Omschrijving: At stacie's bloemenwinkel                                                                                                                                                                                                                                </t>
  </si>
  <si>
    <t xml:space="preserve">IBAN: NL79TRIO0784718237 BIC: TRIONL2U Naam: Marijn van Heertum Omschrijving: materiaal kindertuin Boschveldtuin                                                                                                                                                                                                                </t>
  </si>
  <si>
    <t>Kracht3 groenarchitectuur</t>
  </si>
  <si>
    <t xml:space="preserve">IBAN: NL73RABO0147422639 BIC: RABONL2U Naam: Kracht3 groenarchitectuur Omschrijving: factuurnummer 14611                                                                                                                                                                                                                        </t>
  </si>
  <si>
    <t xml:space="preserve">IBAN: NL18RABO0310025311 BIC: RABONL2U Naam: J.P.J. Duin Omschrijving: erwtensoep winterfeest Boschveldtui n                                                                                                                                                                                                                    </t>
  </si>
  <si>
    <t>FOODJA.NL</t>
  </si>
  <si>
    <t xml:space="preserve">IBAN: NL13RABO0163678979 BIC: RABONL2U Naam: FOODJA.NL Kenmerk: 210536441 Omschrijving: Vriend van FOODJA.nl Paardskerkhofw eg 12 5223 AJ &amp;apos;s-Hertogenbosch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</si>
  <si>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boodschappen lunch en traktatie kin deren 32,50 euro's kinderen 70,00 P roper Jetje Boschveld Boent                                                                                                                      </t>
  </si>
  <si>
    <t xml:space="preserve">IBAN: NL63INGB0655866035 BIC: INGBNL2A Naam: Dekkers van Gerwen 's-Hertogenbosch Omschrijving: 851907 / 013959 buurtkrant 3 2014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</si>
  <si>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3                                                                                                                                                                                                   </t>
  </si>
  <si>
    <t>VRIEND VAN</t>
  </si>
  <si>
    <t xml:space="preserve">IBAN: NL34INGB0002458552 BIC: INGBNL2A Naam: B van der Kallen e/o J van der Kallen-van Baaren Omschrijving: 22,66 leemoven 5,78 icoonproject 42 ,57 Boschveldtuin algemeen                                                                                                                                                      </t>
  </si>
  <si>
    <t xml:space="preserve">IBAN: NL04INGB0001360179 BIC: INGBNL2A Naam: A.M. Haaijer Omschrijving: steigerbuizen en  klemmateriaal lee moven Boschveldtuin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</si>
  <si>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mei 2014                                                                                                                                                                                            </t>
  </si>
  <si>
    <t>Gezellig toch ?</t>
  </si>
  <si>
    <t xml:space="preserve">IBAN: NL20INGB0004204319 BIC: INGBNL2A Naam: Gezellig toch ? Omschrijving: factuur 29-G35 verzorging workshop maak je eigen medicijn                                                                                                                                                                                            </t>
  </si>
  <si>
    <t xml:space="preserve">IBAN: NL63INGB0655866035 BIC: INGBNL2A Naam: Dekkers van Gerwen 's-Hertogenbosch Omschrijving: 852628 / 01959 buurtkrant 4 2014                                                                                                                                                                                                 </t>
  </si>
  <si>
    <t xml:space="preserve">IBAN: NL44INGB0005439958 BIC: INGBNL2A Naam: Mw U N Pakker en/of Hr J P A Lijzen Omschrijving: Boschveldtuin workshop Jong geleerd oud gedaan  vergeten groenten enz.                                                                                                                                                           </t>
  </si>
  <si>
    <t>W.Walraven Nuenen</t>
  </si>
  <si>
    <t xml:space="preserve">IBAN: NL90ASNB0707115671 BIC: ASNBNL21 Naam: W.Walraven Nuenen Omschrijving: Boschveldtuin workshop jong geleerd oud gedaan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</si>
  <si>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Boschveld Boent Proper Jetje 04-06- 2016                                                                                                                                                                                 </t>
  </si>
  <si>
    <t xml:space="preserve">IBAN: NL34INGB0002458552 BIC: INGBNL2A Naam: B van der Kallen e/o J van der Kallen-van Baaren Omschrijving: beits, stoepkrijt, slot en cilinder pipowagen Boschveldtuin                                                                                                                                                         </t>
  </si>
  <si>
    <t xml:space="preserve">IBAN: NL32INGB0006900121 BIC: INGBNL2A Naam: Mw P Jordans Omschrijving: schetsboeken en kleurpotloden works hop tekenen Boschveldtuin                                                                                                                                                                                           </t>
  </si>
  <si>
    <t>Roos Terra</t>
  </si>
  <si>
    <t xml:space="preserve">IBAN: NL14RABO0130201448 BIC: RABONL2U Naam: Roos Terra Omschrijving: factuur 2014-09 workshop tekenen vo or kinderen 11 juni                                                                                                                                                                                                   </t>
  </si>
  <si>
    <t>Puur Permacultuur</t>
  </si>
  <si>
    <t xml:space="preserve">IBAN: NL64TRIO0781374529 BIC: TRIONL2U Naam: Puur Permacultuur Omschrijving: factuurnummer 2014077 workshop perm acultuur 31 mei                                                                                                                                                                                                </t>
  </si>
  <si>
    <t xml:space="preserve">IBAN: NL63INGB0655866035 BIC: INGBNL2A Naam: Dekkers van Gerwen 's-Hertogenbosch Omschrijving: 853333/013959 buurtkrant juni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</si>
  <si>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bezorging buurtkrant juni                                                                                                                                                                                                </t>
  </si>
  <si>
    <t xml:space="preserve">IBAN: NL44INGB0005439958 BIC: INGBNL2A Naam: Mw U N Pakker en/of Hr J P A Lijzen Omschrijving: midzomerfeest en icoonproject Bosch veldtuin                                                                                                                                                                                     </t>
  </si>
  <si>
    <t>P C Knobel</t>
  </si>
  <si>
    <t xml:space="preserve">IBAN: NL31INGB0003030809 BIC: INGBNL2A Naam: P C Knobel Omschrijving: icoonproject 11-06 Boschveldtuin                                                                                                                                                                                                                          </t>
  </si>
  <si>
    <t xml:space="preserve">IBAN: NL34INGB0002458552 BIC: INGBNL2A Naam: B van der Kallen e/o J van der Kallen-van Baaren Omschrijving: 35,00 icoonproject spuitbussen 21-0 6 25,80 materiaal maken pomp 10,00 reiskosten                                                                                                                                   </t>
  </si>
  <si>
    <t>L.M.H. Westerkamp</t>
  </si>
  <si>
    <t xml:space="preserve">IBAN: NL94INGB0688905617 BIC: INGBNL2A Naam: L.M.H. Westerkamp Omschrijving: workshop mobielen maken Boschveldtu in                                                                                                                                                                                                             </t>
  </si>
  <si>
    <t xml:space="preserve">IBAN: NL44INGB0005439958 BIC: INGBNL2A Naam: Mw U N Pakker en/of Hr J P A Lijzen Omschrijving: spullen voor maken pomp Boschveldtu in                                                                                                                                                                                           </t>
  </si>
  <si>
    <t>Munda Creative</t>
  </si>
  <si>
    <t xml:space="preserve">IBAN: NL79TRIO0784718237 BIC: TRIONL2U Naam: Munda Creative Omschrijving: workshop Gert de Mulder 21-06-2014                                                                                                                                                                                                                    </t>
  </si>
  <si>
    <t xml:space="preserve">IBAN: NL63INGB0655866035 BIC: INGBNL2A Naam: Dekkers van Gerwen 's-Hertogenbosch Omschrijving: factuur 854253 / 013959                                                                                                                                                                                                          </t>
  </si>
  <si>
    <t xml:space="preserve">IBAN: NL67INGB0002377642 BIC: INGBNL2A Naam: C Heemskerk en Mevr J L M J Heemskerk-Eskes Omschrijving: buurtkrant en Proper Jetje                                                                                                                                                                                               </t>
  </si>
  <si>
    <t>Bloemen tbv Nelly Caron</t>
  </si>
  <si>
    <t>KAS</t>
  </si>
  <si>
    <t>SES</t>
  </si>
  <si>
    <t>4Launch</t>
  </si>
  <si>
    <t>Toner kantoor</t>
  </si>
  <si>
    <t>Toner Kees</t>
  </si>
  <si>
    <t>-------- +</t>
  </si>
  <si>
    <t>1x</t>
  </si>
  <si>
    <t>Mycom</t>
  </si>
  <si>
    <t>SES computers</t>
  </si>
  <si>
    <t>4Launch - SSD's</t>
  </si>
  <si>
    <t>Budget</t>
  </si>
  <si>
    <t>Rest</t>
  </si>
  <si>
    <t>Dell printer</t>
  </si>
  <si>
    <t>Hr A J Heeroma</t>
  </si>
  <si>
    <t>MEDIZ B.V.</t>
  </si>
  <si>
    <t>C.J. KONINGS</t>
  </si>
  <si>
    <t>HUIDZORG 073</t>
  </si>
  <si>
    <t>Stichting Derdengelden Buckaroo</t>
  </si>
  <si>
    <t>Global Collect BV</t>
  </si>
  <si>
    <t>BOSCHE BASAK DONER</t>
  </si>
  <si>
    <t>BRABANT WATER NV</t>
  </si>
  <si>
    <t>SBK te Rosmalen</t>
  </si>
  <si>
    <t>ESSENT RETAIL ENERG</t>
  </si>
  <si>
    <t>Buurtkrant jaar 10 #7</t>
  </si>
  <si>
    <t>Buurtkrant jaar 10 #8</t>
  </si>
  <si>
    <t>Boschveldoverleg 24-11</t>
  </si>
  <si>
    <t>Periode: 01-01-2014 / 31-03-2014</t>
  </si>
  <si>
    <t>Boschveldoverleg 19 mei</t>
  </si>
  <si>
    <t>CRbetaling 2000338 planten Voltaplein</t>
  </si>
  <si>
    <t>SUBSIDIE 14.000295</t>
  </si>
  <si>
    <t>Dell toner (3 kleuren 1 zwart)</t>
  </si>
  <si>
    <t>Jaarlijkse BBQ Huurdersvereniging De westhoek</t>
  </si>
  <si>
    <t>Boschveldoverleg 30-06</t>
  </si>
  <si>
    <t>Periode: 01-04-2014 / 30-06-2014</t>
  </si>
  <si>
    <t>factuur 91076</t>
  </si>
  <si>
    <t>Boschveldoverleg 1 september</t>
  </si>
  <si>
    <t>instapbewijzen activiteitengroep</t>
  </si>
  <si>
    <t>factuur 91252</t>
  </si>
  <si>
    <t>Dell 3110cn Printer Fuser Kit</t>
  </si>
  <si>
    <t>Boschveldoverleg</t>
  </si>
  <si>
    <t>Periode: 01-07-2014 / 30-09-2014</t>
  </si>
  <si>
    <t>WatSnel domein registratie</t>
  </si>
  <si>
    <t>Kaarten zet jou in mijn kracht</t>
  </si>
  <si>
    <t>Advertentie inkomsten</t>
  </si>
  <si>
    <t>Laptop &amp; PC Kees</t>
  </si>
  <si>
    <t>Toner Dell</t>
  </si>
  <si>
    <t>factuur 91427</t>
  </si>
  <si>
    <t>WR2015</t>
  </si>
  <si>
    <t>Printer Kees (Dell)</t>
  </si>
  <si>
    <t>Afscheid Sanne</t>
  </si>
  <si>
    <t>T</t>
  </si>
  <si>
    <t>Etentje tuin</t>
  </si>
  <si>
    <t>??</t>
  </si>
  <si>
    <r>
      <t xml:space="preserve">Bijdrage gemeente </t>
    </r>
    <r>
      <rPr>
        <sz val="11"/>
        <color rgb="FFFF0000"/>
        <rFont val="Calibri"/>
        <family val="2"/>
        <scheme val="minor"/>
      </rPr>
      <t>(BBS ??)</t>
    </r>
  </si>
  <si>
    <t>totaal budget</t>
  </si>
  <si>
    <t>Zaden en tuinaarde</t>
  </si>
  <si>
    <t>WR 2015</t>
  </si>
  <si>
    <t>Overleg 41 woningen met BrabantWonen</t>
  </si>
  <si>
    <t>afgetrokken beamer laptop Boschveldoverleg</t>
  </si>
  <si>
    <t>Periode: 01-10-2013 / 31-12-2013</t>
  </si>
  <si>
    <t>kabel en batterijen geluidsintallatie</t>
  </si>
  <si>
    <t>factuur 90718</t>
  </si>
  <si>
    <t>Boschveldoverleg 24 februari</t>
  </si>
  <si>
    <t>Etentje OBB bestuur</t>
  </si>
  <si>
    <t>factuur 90777</t>
  </si>
  <si>
    <t>Voorschot planten Voltaplein</t>
  </si>
  <si>
    <t>Boschveldoverleg 07-04-2014</t>
  </si>
  <si>
    <r>
      <t xml:space="preserve">Kado afscheid van </t>
    </r>
    <r>
      <rPr>
        <sz val="11"/>
        <color rgb="FFFF0000"/>
        <rFont val="Calibri"/>
        <family val="2"/>
        <scheme val="minor"/>
      </rPr>
      <t>???</t>
    </r>
  </si>
  <si>
    <t>Saldo 31-12-2014</t>
  </si>
  <si>
    <t>Naam: Mw U N Pakker en/of Hr J P A Lijzen Omschrijving: waterpomp en wijn Boschveldtuin</t>
  </si>
  <si>
    <t>Naam: Plus-Fleur Omschrijving: factuur2013-04 Boschveldtuin</t>
  </si>
  <si>
    <t>Naam: Mw U N Pakker en/of Hr J P A Lijzen Omschrijving: Boschveldtuin opening BBS en presen tjes bewoners</t>
  </si>
  <si>
    <t>Saldo 31-12-2013</t>
  </si>
</sst>
</file>

<file path=xl/styles.xml><?xml version="1.0" encoding="utf-8"?>
<styleSheet xmlns="http://schemas.openxmlformats.org/spreadsheetml/2006/main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#,##0.00;[Red]\-\ &quot;€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44" fontId="0" fillId="0" borderId="0" xfId="0" applyNumberFormat="1"/>
    <xf numFmtId="44" fontId="0" fillId="0" borderId="0" xfId="0" quotePrefix="1" applyNumberFormat="1" applyAlignment="1">
      <alignment horizontal="right"/>
    </xf>
    <xf numFmtId="0" fontId="1" fillId="0" borderId="0" xfId="0" applyFont="1"/>
    <xf numFmtId="2" fontId="2" fillId="2" borderId="0" xfId="0" applyNumberFormat="1" applyFont="1" applyFill="1"/>
    <xf numFmtId="2" fontId="2" fillId="2" borderId="0" xfId="0" applyNumberFormat="1" applyFont="1" applyFill="1" applyAlignment="1">
      <alignment horizontal="left"/>
    </xf>
    <xf numFmtId="1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0" fontId="1" fillId="0" borderId="0" xfId="0" applyFont="1" applyAlignment="1">
      <alignment horizontal="right"/>
    </xf>
    <xf numFmtId="2" fontId="2" fillId="2" borderId="0" xfId="0" applyNumberFormat="1" applyFont="1" applyFill="1" applyAlignment="1">
      <alignment horizontal="left"/>
    </xf>
    <xf numFmtId="8" fontId="0" fillId="0" borderId="0" xfId="0" applyNumberFormat="1"/>
    <xf numFmtId="0" fontId="5" fillId="2" borderId="0" xfId="0" applyFont="1" applyFill="1"/>
    <xf numFmtId="44" fontId="3" fillId="0" borderId="0" xfId="0" applyNumberFormat="1" applyFont="1"/>
    <xf numFmtId="0" fontId="0" fillId="0" borderId="0" xfId="0" quotePrefix="1"/>
    <xf numFmtId="164" fontId="0" fillId="0" borderId="0" xfId="0" applyNumberFormat="1"/>
    <xf numFmtId="0" fontId="3" fillId="0" borderId="0" xfId="0" applyFont="1"/>
    <xf numFmtId="0" fontId="0" fillId="0" borderId="0" xfId="0" quotePrefix="1" applyAlignment="1">
      <alignment horizontal="right"/>
    </xf>
    <xf numFmtId="0" fontId="0" fillId="3" borderId="0" xfId="0" applyFill="1"/>
    <xf numFmtId="8" fontId="0" fillId="3" borderId="0" xfId="0" applyNumberFormat="1" applyFill="1"/>
    <xf numFmtId="44" fontId="0" fillId="3" borderId="0" xfId="0" applyNumberFormat="1" applyFill="1"/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44" fontId="7" fillId="0" borderId="0" xfId="0" applyNumberFormat="1" applyFont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2" fontId="2" fillId="2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400050</xdr:colOff>
      <xdr:row>16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571500"/>
          <a:ext cx="2228850" cy="2628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19.3274686_01-01-2014_28-02-2014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.3274686_28-02-2014_16-09-2014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21.3274686_17-09-2014_27-11-2014_1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.3274686_28-02-2014_16-09-2014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19.3274686_01-01-2014_28-02-201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zoomScaleNormal="100" workbookViewId="0">
      <selection activeCell="C56" sqref="C56"/>
    </sheetView>
  </sheetViews>
  <sheetFormatPr defaultRowHeight="15"/>
  <cols>
    <col min="1" max="1" width="11.5703125" customWidth="1"/>
    <col min="2" max="2" width="68.140625" customWidth="1"/>
    <col min="3" max="5" width="12.7109375" customWidth="1"/>
  </cols>
  <sheetData>
    <row r="1" spans="1:4">
      <c r="A1" s="1">
        <v>41971</v>
      </c>
    </row>
    <row r="2" spans="1:4" ht="18.75">
      <c r="A2" s="32" t="s">
        <v>3</v>
      </c>
      <c r="B2" s="32"/>
      <c r="C2" s="5" t="s">
        <v>1</v>
      </c>
      <c r="D2" s="5" t="s">
        <v>2</v>
      </c>
    </row>
    <row r="3" spans="1:4">
      <c r="B3" t="s">
        <v>4</v>
      </c>
      <c r="C3" s="2">
        <v>17250</v>
      </c>
      <c r="D3" s="2"/>
    </row>
    <row r="4" spans="1:4">
      <c r="A4" s="1">
        <v>41518</v>
      </c>
      <c r="B4" t="s">
        <v>5</v>
      </c>
      <c r="C4" s="2"/>
      <c r="D4" s="2">
        <v>14906.84</v>
      </c>
    </row>
    <row r="5" spans="1:4">
      <c r="B5" s="4" t="s">
        <v>24</v>
      </c>
      <c r="C5" s="2">
        <f>C3-D4</f>
        <v>2343.16</v>
      </c>
      <c r="D5" s="2"/>
    </row>
    <row r="6" spans="1:4">
      <c r="A6" s="1">
        <v>41542</v>
      </c>
      <c r="B6" t="s">
        <v>6</v>
      </c>
      <c r="C6" s="2"/>
      <c r="D6" s="2">
        <v>166.98</v>
      </c>
    </row>
    <row r="7" spans="1:4">
      <c r="A7" s="1">
        <v>41542</v>
      </c>
      <c r="B7" t="s">
        <v>7</v>
      </c>
      <c r="C7" s="2"/>
      <c r="D7" s="2">
        <v>50.22</v>
      </c>
    </row>
    <row r="8" spans="1:4">
      <c r="A8" s="1">
        <v>41568</v>
      </c>
      <c r="B8" t="s">
        <v>11</v>
      </c>
      <c r="C8" s="2"/>
      <c r="D8" s="2">
        <v>7.65</v>
      </c>
    </row>
    <row r="9" spans="1:4">
      <c r="A9" s="1">
        <v>41582</v>
      </c>
      <c r="B9" t="s">
        <v>10</v>
      </c>
      <c r="C9" s="2"/>
      <c r="D9" s="2">
        <v>10</v>
      </c>
    </row>
    <row r="10" spans="1:4">
      <c r="A10" s="1">
        <v>41613</v>
      </c>
      <c r="B10" t="s">
        <v>14</v>
      </c>
      <c r="C10" s="2"/>
      <c r="D10" s="2">
        <v>12.4</v>
      </c>
    </row>
    <row r="11" spans="1:4">
      <c r="A11" s="1">
        <v>41652</v>
      </c>
      <c r="B11" t="s">
        <v>18</v>
      </c>
      <c r="C11" s="2"/>
      <c r="D11" s="2">
        <v>29.59</v>
      </c>
    </row>
    <row r="12" spans="1:4">
      <c r="A12" s="1">
        <v>41675</v>
      </c>
      <c r="B12" t="s">
        <v>79</v>
      </c>
      <c r="D12" s="2">
        <v>143.59</v>
      </c>
    </row>
    <row r="13" spans="1:4">
      <c r="A13" s="1">
        <v>41680</v>
      </c>
      <c r="B13" t="s">
        <v>81</v>
      </c>
      <c r="D13" s="2">
        <v>24.15</v>
      </c>
    </row>
    <row r="14" spans="1:4">
      <c r="A14" s="1">
        <v>41691</v>
      </c>
      <c r="B14" t="s">
        <v>87</v>
      </c>
      <c r="D14" s="2">
        <v>106</v>
      </c>
    </row>
    <row r="15" spans="1:4">
      <c r="A15">
        <v>20140314</v>
      </c>
      <c r="B15" t="s">
        <v>157</v>
      </c>
      <c r="C15" s="2">
        <v>30</v>
      </c>
      <c r="D15" s="2" t="s">
        <v>131</v>
      </c>
    </row>
    <row r="16" spans="1:4">
      <c r="A16">
        <v>20140318</v>
      </c>
      <c r="B16" t="s">
        <v>161</v>
      </c>
      <c r="C16" s="2" t="s">
        <v>131</v>
      </c>
      <c r="D16" s="2">
        <v>16</v>
      </c>
    </row>
    <row r="17" spans="1:8">
      <c r="A17">
        <v>20140319</v>
      </c>
      <c r="B17" t="s">
        <v>160</v>
      </c>
      <c r="C17" s="2">
        <v>25</v>
      </c>
      <c r="D17" s="2" t="s">
        <v>131</v>
      </c>
    </row>
    <row r="18" spans="1:8">
      <c r="A18">
        <v>20140411</v>
      </c>
      <c r="B18" t="s">
        <v>106</v>
      </c>
      <c r="C18" s="2">
        <v>10</v>
      </c>
      <c r="D18" s="2" t="s">
        <v>131</v>
      </c>
    </row>
    <row r="19" spans="1:8">
      <c r="A19">
        <v>20140417</v>
      </c>
      <c r="B19" t="s">
        <v>159</v>
      </c>
      <c r="C19" s="2" t="s">
        <v>131</v>
      </c>
      <c r="D19" s="2">
        <v>64.23</v>
      </c>
    </row>
    <row r="20" spans="1:8">
      <c r="A20">
        <v>20140616</v>
      </c>
      <c r="B20" t="s">
        <v>158</v>
      </c>
      <c r="C20" s="2" t="s">
        <v>131</v>
      </c>
      <c r="D20" s="2">
        <v>86.88</v>
      </c>
    </row>
    <row r="21" spans="1:8">
      <c r="A21">
        <v>20140704</v>
      </c>
      <c r="B21" t="s">
        <v>162</v>
      </c>
      <c r="C21" s="2" t="s">
        <v>131</v>
      </c>
      <c r="D21" s="2">
        <v>15.02</v>
      </c>
    </row>
    <row r="22" spans="1:8">
      <c r="A22">
        <v>20140710</v>
      </c>
      <c r="B22" t="s">
        <v>163</v>
      </c>
      <c r="C22" s="2" t="s">
        <v>131</v>
      </c>
      <c r="D22" s="2">
        <v>25.8</v>
      </c>
    </row>
    <row r="23" spans="1:8">
      <c r="A23">
        <v>20140728</v>
      </c>
      <c r="B23" t="s">
        <v>164</v>
      </c>
      <c r="C23" s="2" t="s">
        <v>131</v>
      </c>
      <c r="D23" s="2">
        <v>19.53</v>
      </c>
    </row>
    <row r="24" spans="1:8">
      <c r="A24">
        <v>20140925</v>
      </c>
      <c r="B24" t="s">
        <v>172</v>
      </c>
      <c r="C24" s="2"/>
      <c r="D24" s="2">
        <v>40.9</v>
      </c>
    </row>
    <row r="25" spans="1:8">
      <c r="A25">
        <v>20140925</v>
      </c>
      <c r="B25" t="s">
        <v>173</v>
      </c>
      <c r="C25" s="2"/>
      <c r="D25" s="2">
        <v>39.18</v>
      </c>
    </row>
    <row r="26" spans="1:8">
      <c r="A26" s="17">
        <v>20141014</v>
      </c>
      <c r="B26" t="s">
        <v>208</v>
      </c>
      <c r="C26" s="12"/>
      <c r="D26" s="2">
        <v>27</v>
      </c>
      <c r="E26" s="12"/>
    </row>
    <row r="27" spans="1:8">
      <c r="A27" s="1"/>
      <c r="C27" s="3" t="s">
        <v>13</v>
      </c>
      <c r="D27" s="3" t="s">
        <v>13</v>
      </c>
      <c r="H27" s="2"/>
    </row>
    <row r="28" spans="1:8">
      <c r="A28" s="1"/>
      <c r="B28" t="s">
        <v>15</v>
      </c>
      <c r="D28" s="2">
        <f>SUM(D6:D27)</f>
        <v>885.11999999999978</v>
      </c>
    </row>
    <row r="29" spans="1:8">
      <c r="B29" t="s">
        <v>16</v>
      </c>
      <c r="D29" s="2"/>
      <c r="E29" s="2">
        <f>C5-D28</f>
        <v>1458.04</v>
      </c>
    </row>
    <row r="30" spans="1:8">
      <c r="D30" s="2"/>
      <c r="E30" s="2"/>
    </row>
    <row r="31" spans="1:8">
      <c r="A31" s="1">
        <v>41971</v>
      </c>
    </row>
    <row r="32" spans="1:8" ht="18.75">
      <c r="A32" s="32" t="s">
        <v>3</v>
      </c>
      <c r="B32" s="32"/>
      <c r="C32" s="5" t="s">
        <v>1</v>
      </c>
      <c r="D32" s="5" t="s">
        <v>2</v>
      </c>
    </row>
    <row r="33" spans="1:6">
      <c r="B33" s="4" t="s">
        <v>21</v>
      </c>
    </row>
    <row r="34" spans="1:6">
      <c r="A34" s="1">
        <v>41536</v>
      </c>
      <c r="B34" t="s">
        <v>0</v>
      </c>
      <c r="C34" s="2">
        <v>1000</v>
      </c>
      <c r="D34" s="2"/>
    </row>
    <row r="35" spans="1:6">
      <c r="A35" s="7">
        <v>41632</v>
      </c>
      <c r="B35" s="8" t="s">
        <v>17</v>
      </c>
      <c r="C35" s="9"/>
      <c r="D35" s="9">
        <v>30.52</v>
      </c>
    </row>
    <row r="36" spans="1:6">
      <c r="A36" s="1">
        <v>41652</v>
      </c>
      <c r="B36" t="s">
        <v>19</v>
      </c>
      <c r="C36" s="2"/>
      <c r="D36" s="2">
        <v>44</v>
      </c>
    </row>
    <row r="37" spans="1:6">
      <c r="A37" s="1">
        <v>41655</v>
      </c>
      <c r="B37" t="s">
        <v>22</v>
      </c>
      <c r="C37" s="2"/>
      <c r="D37" s="2">
        <v>4.3499999999999996</v>
      </c>
    </row>
    <row r="38" spans="1:6">
      <c r="A38" s="1">
        <v>41656</v>
      </c>
      <c r="B38" t="s">
        <v>23</v>
      </c>
      <c r="D38" s="2">
        <v>424</v>
      </c>
    </row>
    <row r="39" spans="1:6">
      <c r="A39" s="1">
        <v>41915</v>
      </c>
      <c r="B39" t="s">
        <v>125</v>
      </c>
      <c r="C39" s="2" t="s">
        <v>131</v>
      </c>
      <c r="D39" s="2">
        <v>53.24</v>
      </c>
    </row>
    <row r="40" spans="1:6">
      <c r="A40" s="1">
        <v>41746</v>
      </c>
      <c r="B40" t="s">
        <v>127</v>
      </c>
      <c r="C40" s="2" t="s">
        <v>131</v>
      </c>
      <c r="D40" s="2">
        <v>22.66</v>
      </c>
    </row>
    <row r="41" spans="1:6">
      <c r="A41" s="1">
        <v>41766</v>
      </c>
      <c r="B41" t="s">
        <v>128</v>
      </c>
      <c r="C41" s="2" t="s">
        <v>131</v>
      </c>
      <c r="D41" s="2">
        <v>32</v>
      </c>
    </row>
    <row r="42" spans="1:6">
      <c r="C42" s="3" t="s">
        <v>13</v>
      </c>
      <c r="D42" s="3" t="s">
        <v>13</v>
      </c>
    </row>
    <row r="43" spans="1:6">
      <c r="A43" s="1"/>
      <c r="B43" t="s">
        <v>15</v>
      </c>
      <c r="D43" s="2">
        <f>SUM(D33:D42)</f>
        <v>610.77</v>
      </c>
    </row>
    <row r="44" spans="1:6">
      <c r="A44" s="1"/>
      <c r="B44" t="s">
        <v>16</v>
      </c>
      <c r="D44" s="2"/>
      <c r="E44" s="2">
        <f>C34-D43</f>
        <v>389.23</v>
      </c>
    </row>
    <row r="45" spans="1:6">
      <c r="A45" s="1"/>
      <c r="D45" s="2"/>
    </row>
    <row r="46" spans="1:6">
      <c r="A46" s="17">
        <v>20150319</v>
      </c>
      <c r="D46" s="1"/>
    </row>
    <row r="47" spans="1:6">
      <c r="A47" s="17">
        <v>20141128</v>
      </c>
      <c r="B47" t="s">
        <v>199</v>
      </c>
      <c r="C47" s="2" t="s">
        <v>131</v>
      </c>
      <c r="D47" s="2">
        <v>-10.14</v>
      </c>
    </row>
    <row r="48" spans="1:6">
      <c r="A48" s="17">
        <v>20150216</v>
      </c>
      <c r="B48" t="s">
        <v>103</v>
      </c>
      <c r="C48" s="2" t="s">
        <v>131</v>
      </c>
      <c r="D48" s="2">
        <v>-220</v>
      </c>
      <c r="E48" t="s">
        <v>364</v>
      </c>
      <c r="F48" t="s">
        <v>365</v>
      </c>
    </row>
    <row r="49" spans="1:6">
      <c r="A49" s="17">
        <v>20150220</v>
      </c>
      <c r="B49" t="s">
        <v>199</v>
      </c>
      <c r="C49" s="2" t="s">
        <v>131</v>
      </c>
      <c r="D49" s="2">
        <v>-22.55</v>
      </c>
      <c r="E49" t="s">
        <v>364</v>
      </c>
      <c r="F49" t="s">
        <v>369</v>
      </c>
    </row>
    <row r="50" spans="1:6">
      <c r="A50" s="17">
        <v>20150323</v>
      </c>
      <c r="B50" t="s">
        <v>383</v>
      </c>
      <c r="C50" s="31"/>
      <c r="D50" s="2">
        <v>-32.479999999999997</v>
      </c>
      <c r="E50" s="31"/>
    </row>
    <row r="51" spans="1:6">
      <c r="A51" s="17">
        <v>20150323</v>
      </c>
      <c r="B51" t="s">
        <v>384</v>
      </c>
      <c r="C51" s="2"/>
      <c r="D51" s="2">
        <v>-42.35</v>
      </c>
    </row>
    <row r="52" spans="1:6">
      <c r="A52" s="17">
        <v>20150319</v>
      </c>
      <c r="B52" t="s">
        <v>385</v>
      </c>
      <c r="C52" s="2"/>
      <c r="D52" s="2">
        <v>-18</v>
      </c>
    </row>
  </sheetData>
  <mergeCells count="2">
    <mergeCell ref="A2:B2"/>
    <mergeCell ref="A32:B32"/>
  </mergeCells>
  <printOptions gridLines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6"/>
  <sheetViews>
    <sheetView workbookViewId="0">
      <selection activeCell="B24" sqref="B24"/>
    </sheetView>
  </sheetViews>
  <sheetFormatPr defaultRowHeight="15"/>
  <cols>
    <col min="1" max="2" width="13.28515625" customWidth="1"/>
    <col min="4" max="4" width="12.42578125" customWidth="1"/>
    <col min="5" max="5" width="11.7109375" customWidth="1"/>
  </cols>
  <sheetData>
    <row r="2" spans="1:5">
      <c r="A2" t="s">
        <v>190</v>
      </c>
      <c r="B2" s="1">
        <v>41899</v>
      </c>
      <c r="C2" t="s">
        <v>189</v>
      </c>
      <c r="D2" s="2">
        <v>351.24</v>
      </c>
    </row>
    <row r="3" spans="1:5">
      <c r="B3" s="1">
        <v>41899</v>
      </c>
      <c r="C3" t="s">
        <v>188</v>
      </c>
      <c r="D3" s="2">
        <v>23251.57</v>
      </c>
    </row>
    <row r="4" spans="1:5">
      <c r="B4" s="1"/>
      <c r="D4" s="3" t="s">
        <v>184</v>
      </c>
      <c r="E4" s="2">
        <f>SUM(D2:D3)</f>
        <v>23602.81</v>
      </c>
    </row>
    <row r="5" spans="1:5">
      <c r="A5" t="s">
        <v>122</v>
      </c>
      <c r="B5" s="1">
        <v>42004</v>
      </c>
      <c r="D5" s="2">
        <v>1949.2100000000005</v>
      </c>
    </row>
    <row r="6" spans="1:5">
      <c r="A6" t="s">
        <v>187</v>
      </c>
      <c r="B6" s="1">
        <v>42004</v>
      </c>
      <c r="D6" s="2">
        <v>-381.35</v>
      </c>
    </row>
    <row r="7" spans="1:5">
      <c r="A7" t="s">
        <v>186</v>
      </c>
      <c r="B7" s="1">
        <v>42004</v>
      </c>
      <c r="D7" s="2">
        <v>1108.5899999999965</v>
      </c>
    </row>
    <row r="8" spans="1:5">
      <c r="A8" t="s">
        <v>185</v>
      </c>
      <c r="B8" s="1">
        <v>41899</v>
      </c>
      <c r="D8" s="2">
        <v>8200.26</v>
      </c>
    </row>
    <row r="9" spans="1:5">
      <c r="B9" s="1"/>
      <c r="D9" s="3" t="s">
        <v>184</v>
      </c>
      <c r="E9" s="2">
        <f>SUM(D5:D8)</f>
        <v>10876.709999999997</v>
      </c>
    </row>
    <row r="10" spans="1:5">
      <c r="A10" t="s">
        <v>183</v>
      </c>
      <c r="B10" s="1">
        <v>41899</v>
      </c>
      <c r="D10" s="2"/>
      <c r="E10" s="2">
        <f>E4-E9</f>
        <v>12726.100000000004</v>
      </c>
    </row>
    <row r="14" spans="1:5">
      <c r="A14">
        <v>20141006</v>
      </c>
      <c r="B14">
        <v>3274686</v>
      </c>
      <c r="C14" t="s">
        <v>97</v>
      </c>
      <c r="D14" s="12">
        <v>1000</v>
      </c>
    </row>
    <row r="15" spans="1:5">
      <c r="A15">
        <v>20141014</v>
      </c>
      <c r="B15">
        <v>3274686</v>
      </c>
      <c r="C15" t="s">
        <v>97</v>
      </c>
      <c r="D15" s="12">
        <v>1000</v>
      </c>
    </row>
    <row r="16" spans="1:5">
      <c r="A16">
        <v>20141027</v>
      </c>
      <c r="B16">
        <v>3274686</v>
      </c>
      <c r="C16" t="s">
        <v>97</v>
      </c>
      <c r="D16" s="12">
        <v>1000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2"/>
  <sheetViews>
    <sheetView topLeftCell="A109" workbookViewId="0">
      <selection activeCell="B149" sqref="B149"/>
    </sheetView>
  </sheetViews>
  <sheetFormatPr defaultRowHeight="15"/>
  <cols>
    <col min="1" max="1" width="9" bestFit="1" customWidth="1"/>
    <col min="2" max="2" width="45" bestFit="1" customWidth="1"/>
    <col min="3" max="3" width="13.85546875" customWidth="1"/>
    <col min="4" max="4" width="16.42578125" customWidth="1"/>
    <col min="5" max="5" width="255.7109375" bestFit="1" customWidth="1"/>
  </cols>
  <sheetData>
    <row r="1" spans="1:5">
      <c r="A1" s="4" t="s">
        <v>123</v>
      </c>
      <c r="B1" s="4" t="s">
        <v>27</v>
      </c>
      <c r="C1" s="4" t="s">
        <v>129</v>
      </c>
      <c r="D1" s="4" t="s">
        <v>130</v>
      </c>
      <c r="E1" s="4" t="s">
        <v>26</v>
      </c>
    </row>
    <row r="2" spans="1:5">
      <c r="A2">
        <v>20140113</v>
      </c>
      <c r="B2" t="s">
        <v>91</v>
      </c>
      <c r="C2" s="2" t="s">
        <v>131</v>
      </c>
      <c r="D2" s="2">
        <v>44</v>
      </c>
      <c r="E2" t="s">
        <v>234</v>
      </c>
    </row>
    <row r="3" spans="1:5">
      <c r="A3">
        <v>20140113</v>
      </c>
      <c r="B3" t="s">
        <v>235</v>
      </c>
      <c r="C3" s="2" t="s">
        <v>131</v>
      </c>
      <c r="D3" s="2">
        <v>29.59</v>
      </c>
      <c r="E3" t="s">
        <v>236</v>
      </c>
    </row>
    <row r="4" spans="1:5">
      <c r="A4">
        <v>20140113</v>
      </c>
      <c r="B4" t="s">
        <v>103</v>
      </c>
      <c r="C4" s="2" t="s">
        <v>131</v>
      </c>
      <c r="D4" s="2">
        <v>80</v>
      </c>
      <c r="E4" t="s">
        <v>237</v>
      </c>
    </row>
    <row r="5" spans="1:5">
      <c r="A5">
        <v>20140116</v>
      </c>
      <c r="B5" t="s">
        <v>199</v>
      </c>
      <c r="C5" s="2" t="s">
        <v>131</v>
      </c>
      <c r="D5" s="2">
        <v>4.3499999999999996</v>
      </c>
      <c r="E5" t="s">
        <v>238</v>
      </c>
    </row>
    <row r="6" spans="1:5">
      <c r="A6">
        <v>20140116</v>
      </c>
      <c r="B6" t="s">
        <v>239</v>
      </c>
      <c r="C6" s="2" t="s">
        <v>131</v>
      </c>
      <c r="D6" s="2">
        <v>171.5</v>
      </c>
      <c r="E6" t="s">
        <v>240</v>
      </c>
    </row>
    <row r="7" spans="1:5">
      <c r="A7">
        <v>20140116</v>
      </c>
      <c r="B7" t="s">
        <v>216</v>
      </c>
      <c r="C7" s="2" t="s">
        <v>131</v>
      </c>
      <c r="D7" s="2">
        <v>1662.08</v>
      </c>
      <c r="E7" t="s">
        <v>241</v>
      </c>
    </row>
    <row r="8" spans="1:5">
      <c r="A8">
        <v>20140116</v>
      </c>
      <c r="B8" t="s">
        <v>97</v>
      </c>
      <c r="C8" s="2">
        <v>500</v>
      </c>
      <c r="D8" s="2" t="s">
        <v>201</v>
      </c>
      <c r="E8" t="s">
        <v>98</v>
      </c>
    </row>
    <row r="9" spans="1:5">
      <c r="A9">
        <v>20140117</v>
      </c>
      <c r="B9" t="s">
        <v>242</v>
      </c>
      <c r="C9" s="2" t="s">
        <v>131</v>
      </c>
      <c r="D9" s="2">
        <v>2.79</v>
      </c>
      <c r="E9" t="s">
        <v>243</v>
      </c>
    </row>
    <row r="10" spans="1:5">
      <c r="A10">
        <v>20140117</v>
      </c>
      <c r="B10" t="s">
        <v>95</v>
      </c>
      <c r="C10" s="2" t="s">
        <v>131</v>
      </c>
      <c r="D10" s="2">
        <v>74</v>
      </c>
      <c r="E10" t="s">
        <v>149</v>
      </c>
    </row>
    <row r="11" spans="1:5">
      <c r="A11">
        <v>20140117</v>
      </c>
      <c r="B11" t="s">
        <v>244</v>
      </c>
      <c r="C11" s="2" t="s">
        <v>131</v>
      </c>
      <c r="D11" s="2">
        <v>424</v>
      </c>
      <c r="E11" t="s">
        <v>245</v>
      </c>
    </row>
    <row r="12" spans="1:5">
      <c r="A12">
        <v>20140123</v>
      </c>
      <c r="B12" t="s">
        <v>246</v>
      </c>
      <c r="C12" s="2">
        <v>10000</v>
      </c>
      <c r="D12" s="2" t="s">
        <v>201</v>
      </c>
      <c r="E12" t="s">
        <v>247</v>
      </c>
    </row>
    <row r="13" spans="1:5">
      <c r="A13">
        <v>20140127</v>
      </c>
      <c r="B13" t="s">
        <v>150</v>
      </c>
      <c r="C13" s="2" t="s">
        <v>131</v>
      </c>
      <c r="D13" s="2">
        <v>9500</v>
      </c>
      <c r="E13" t="s">
        <v>98</v>
      </c>
    </row>
    <row r="14" spans="1:5">
      <c r="A14">
        <v>20140127</v>
      </c>
      <c r="B14" t="s">
        <v>95</v>
      </c>
      <c r="C14" s="2" t="s">
        <v>131</v>
      </c>
      <c r="D14" s="2">
        <v>131</v>
      </c>
      <c r="E14" t="s">
        <v>151</v>
      </c>
    </row>
    <row r="15" spans="1:5">
      <c r="A15">
        <v>20140128</v>
      </c>
      <c r="B15" t="s">
        <v>152</v>
      </c>
      <c r="C15" s="2" t="s">
        <v>131</v>
      </c>
      <c r="D15" s="2">
        <v>25.23</v>
      </c>
      <c r="E15" t="s">
        <v>153</v>
      </c>
    </row>
    <row r="16" spans="1:5">
      <c r="A16">
        <v>20140205</v>
      </c>
      <c r="B16" t="s">
        <v>248</v>
      </c>
      <c r="C16" s="2" t="s">
        <v>131</v>
      </c>
      <c r="D16" s="2">
        <v>176.66</v>
      </c>
      <c r="E16" t="s">
        <v>249</v>
      </c>
    </row>
    <row r="17" spans="1:5">
      <c r="A17">
        <v>20140205</v>
      </c>
      <c r="B17" t="s">
        <v>250</v>
      </c>
      <c r="C17" s="2" t="s">
        <v>131</v>
      </c>
      <c r="D17" s="2">
        <v>143.59</v>
      </c>
      <c r="E17" t="s">
        <v>251</v>
      </c>
    </row>
    <row r="18" spans="1:5">
      <c r="A18">
        <v>20140210</v>
      </c>
      <c r="B18" t="s">
        <v>97</v>
      </c>
      <c r="C18" s="2">
        <v>1000</v>
      </c>
      <c r="D18" s="2" t="s">
        <v>201</v>
      </c>
      <c r="E18" t="s">
        <v>98</v>
      </c>
    </row>
    <row r="19" spans="1:5">
      <c r="A19">
        <v>20140210</v>
      </c>
      <c r="B19" t="s">
        <v>199</v>
      </c>
      <c r="C19" s="2" t="s">
        <v>131</v>
      </c>
      <c r="D19" s="2">
        <v>24.15</v>
      </c>
      <c r="E19" t="s">
        <v>252</v>
      </c>
    </row>
    <row r="20" spans="1:5">
      <c r="A20">
        <v>20140212</v>
      </c>
      <c r="B20" t="s">
        <v>253</v>
      </c>
      <c r="C20" s="2" t="s">
        <v>131</v>
      </c>
      <c r="D20" s="2">
        <v>26.65</v>
      </c>
      <c r="E20" t="s">
        <v>254</v>
      </c>
    </row>
    <row r="21" spans="1:5">
      <c r="A21">
        <v>20140212</v>
      </c>
      <c r="B21" t="s">
        <v>255</v>
      </c>
      <c r="C21" s="2" t="s">
        <v>131</v>
      </c>
      <c r="D21" s="2">
        <v>72.569999999999993</v>
      </c>
      <c r="E21" t="s">
        <v>256</v>
      </c>
    </row>
    <row r="22" spans="1:5">
      <c r="A22">
        <v>20140212</v>
      </c>
      <c r="B22" t="s">
        <v>257</v>
      </c>
      <c r="C22" s="2" t="s">
        <v>131</v>
      </c>
      <c r="D22" s="2">
        <v>18.55</v>
      </c>
      <c r="E22" t="s">
        <v>258</v>
      </c>
    </row>
    <row r="23" spans="1:5">
      <c r="A23">
        <v>20140212</v>
      </c>
      <c r="B23" t="s">
        <v>259</v>
      </c>
      <c r="C23" s="2" t="s">
        <v>131</v>
      </c>
      <c r="D23" s="2">
        <v>68.900000000000006</v>
      </c>
      <c r="E23" t="s">
        <v>260</v>
      </c>
    </row>
    <row r="24" spans="1:5">
      <c r="A24">
        <v>20140213</v>
      </c>
      <c r="B24" t="s">
        <v>261</v>
      </c>
      <c r="C24" s="2" t="s">
        <v>131</v>
      </c>
      <c r="D24" s="2">
        <v>726</v>
      </c>
      <c r="E24" t="s">
        <v>262</v>
      </c>
    </row>
    <row r="25" spans="1:5">
      <c r="A25">
        <v>20140213</v>
      </c>
      <c r="B25" t="s">
        <v>263</v>
      </c>
      <c r="C25" s="2">
        <v>2200</v>
      </c>
      <c r="D25" s="2" t="s">
        <v>201</v>
      </c>
      <c r="E25" t="s">
        <v>264</v>
      </c>
    </row>
    <row r="26" spans="1:5">
      <c r="A26">
        <v>20140218</v>
      </c>
      <c r="B26" t="s">
        <v>101</v>
      </c>
      <c r="C26" s="2">
        <v>480</v>
      </c>
      <c r="D26" s="2" t="s">
        <v>201</v>
      </c>
      <c r="E26" t="s">
        <v>265</v>
      </c>
    </row>
    <row r="27" spans="1:5">
      <c r="A27">
        <v>20140221</v>
      </c>
      <c r="B27" t="s">
        <v>266</v>
      </c>
      <c r="C27" s="2" t="s">
        <v>131</v>
      </c>
      <c r="D27" s="2">
        <v>106</v>
      </c>
      <c r="E27" t="s">
        <v>267</v>
      </c>
    </row>
    <row r="28" spans="1:5">
      <c r="A28">
        <v>20140221</v>
      </c>
      <c r="B28" t="s">
        <v>103</v>
      </c>
      <c r="C28" s="2" t="s">
        <v>131</v>
      </c>
      <c r="D28" s="2">
        <v>18.8</v>
      </c>
      <c r="E28" t="s">
        <v>268</v>
      </c>
    </row>
    <row r="29" spans="1:5">
      <c r="A29">
        <v>20140228</v>
      </c>
      <c r="B29" t="s">
        <v>216</v>
      </c>
      <c r="C29" s="2" t="s">
        <v>131</v>
      </c>
      <c r="D29" s="2">
        <v>2366.98</v>
      </c>
      <c r="E29" t="s">
        <v>269</v>
      </c>
    </row>
    <row r="30" spans="1:5">
      <c r="A30">
        <v>20140228</v>
      </c>
      <c r="B30" t="s">
        <v>91</v>
      </c>
      <c r="C30" s="2" t="s">
        <v>131</v>
      </c>
      <c r="D30" s="2">
        <v>26.5</v>
      </c>
      <c r="E30" t="s">
        <v>92</v>
      </c>
    </row>
    <row r="31" spans="1:5">
      <c r="A31">
        <v>20140228</v>
      </c>
      <c r="B31" t="s">
        <v>91</v>
      </c>
      <c r="C31" s="2" t="s">
        <v>131</v>
      </c>
      <c r="D31" s="2">
        <v>26.5</v>
      </c>
      <c r="E31" t="s">
        <v>92</v>
      </c>
    </row>
    <row r="32" spans="1:5">
      <c r="A32">
        <v>20140228</v>
      </c>
      <c r="B32" t="s">
        <v>216</v>
      </c>
      <c r="C32" s="2" t="s">
        <v>131</v>
      </c>
      <c r="D32" s="2">
        <v>2366.98</v>
      </c>
      <c r="E32" t="s">
        <v>269</v>
      </c>
    </row>
    <row r="33" spans="1:5">
      <c r="A33">
        <v>20140310</v>
      </c>
      <c r="B33" t="s">
        <v>270</v>
      </c>
      <c r="C33" s="2" t="s">
        <v>131</v>
      </c>
      <c r="D33" s="2">
        <v>53.24</v>
      </c>
      <c r="E33" t="s">
        <v>271</v>
      </c>
    </row>
    <row r="34" spans="1:5">
      <c r="A34">
        <v>20140310</v>
      </c>
      <c r="B34" t="s">
        <v>93</v>
      </c>
      <c r="C34" s="2" t="s">
        <v>131</v>
      </c>
      <c r="D34" s="2">
        <v>52.77</v>
      </c>
      <c r="E34" t="s">
        <v>94</v>
      </c>
    </row>
    <row r="35" spans="1:5">
      <c r="A35">
        <v>20140310</v>
      </c>
      <c r="B35" t="s">
        <v>95</v>
      </c>
      <c r="C35" s="2" t="s">
        <v>131</v>
      </c>
      <c r="D35" s="2">
        <v>113.05</v>
      </c>
      <c r="E35" t="s">
        <v>96</v>
      </c>
    </row>
    <row r="36" spans="1:5">
      <c r="A36">
        <v>20140314</v>
      </c>
      <c r="B36" t="s">
        <v>272</v>
      </c>
      <c r="C36" s="2">
        <v>30</v>
      </c>
      <c r="D36" s="2" t="s">
        <v>201</v>
      </c>
      <c r="E36" t="s">
        <v>273</v>
      </c>
    </row>
    <row r="37" spans="1:5">
      <c r="A37">
        <v>20140318</v>
      </c>
      <c r="B37" t="s">
        <v>97</v>
      </c>
      <c r="C37" s="2">
        <v>1000</v>
      </c>
      <c r="D37" s="2" t="s">
        <v>201</v>
      </c>
      <c r="E37" t="s">
        <v>98</v>
      </c>
    </row>
    <row r="38" spans="1:5">
      <c r="A38">
        <v>20140318</v>
      </c>
      <c r="B38" t="s">
        <v>242</v>
      </c>
      <c r="C38" s="2" t="s">
        <v>131</v>
      </c>
      <c r="D38" s="2">
        <v>34.25</v>
      </c>
      <c r="E38" t="s">
        <v>274</v>
      </c>
    </row>
    <row r="39" spans="1:5">
      <c r="A39">
        <v>20140318</v>
      </c>
      <c r="B39" t="s">
        <v>275</v>
      </c>
      <c r="C39" s="2" t="s">
        <v>131</v>
      </c>
      <c r="D39" s="2">
        <v>228.69</v>
      </c>
      <c r="E39" t="s">
        <v>276</v>
      </c>
    </row>
    <row r="40" spans="1:5">
      <c r="A40">
        <v>20140318</v>
      </c>
      <c r="B40" t="s">
        <v>206</v>
      </c>
      <c r="C40" s="2" t="s">
        <v>131</v>
      </c>
      <c r="D40" s="2">
        <v>16</v>
      </c>
      <c r="E40" t="s">
        <v>277</v>
      </c>
    </row>
    <row r="41" spans="1:5">
      <c r="A41">
        <v>20140319</v>
      </c>
      <c r="B41" t="s">
        <v>278</v>
      </c>
      <c r="C41" s="2">
        <v>25</v>
      </c>
      <c r="D41" s="2" t="s">
        <v>201</v>
      </c>
      <c r="E41" t="s">
        <v>279</v>
      </c>
    </row>
    <row r="42" spans="1:5">
      <c r="A42">
        <v>20140321</v>
      </c>
      <c r="B42" t="s">
        <v>99</v>
      </c>
      <c r="C42" s="2" t="s">
        <v>131</v>
      </c>
      <c r="D42" s="2">
        <v>131.44999999999999</v>
      </c>
      <c r="E42" t="s">
        <v>100</v>
      </c>
    </row>
    <row r="43" spans="1:5">
      <c r="A43">
        <v>20140331</v>
      </c>
      <c r="B43" t="s">
        <v>101</v>
      </c>
      <c r="C43" s="2">
        <v>1106.0999999999999</v>
      </c>
      <c r="D43" s="2" t="s">
        <v>201</v>
      </c>
      <c r="E43" t="s">
        <v>102</v>
      </c>
    </row>
    <row r="44" spans="1:5">
      <c r="A44">
        <v>20140410</v>
      </c>
      <c r="B44" t="s">
        <v>103</v>
      </c>
      <c r="C44" s="2" t="s">
        <v>131</v>
      </c>
      <c r="D44" s="2">
        <v>102.5</v>
      </c>
      <c r="E44" t="s">
        <v>280</v>
      </c>
    </row>
    <row r="45" spans="1:5">
      <c r="A45">
        <v>20140410</v>
      </c>
      <c r="B45" t="s">
        <v>93</v>
      </c>
      <c r="C45" s="2" t="s">
        <v>131</v>
      </c>
      <c r="D45" s="2">
        <v>27.13</v>
      </c>
      <c r="E45" t="s">
        <v>104</v>
      </c>
    </row>
    <row r="46" spans="1:5">
      <c r="A46">
        <v>20140410</v>
      </c>
      <c r="B46" t="s">
        <v>103</v>
      </c>
      <c r="C46" s="2" t="s">
        <v>131</v>
      </c>
      <c r="D46" s="2">
        <v>25.6</v>
      </c>
      <c r="E46" t="s">
        <v>105</v>
      </c>
    </row>
    <row r="47" spans="1:5">
      <c r="A47">
        <v>20140410</v>
      </c>
      <c r="B47" t="s">
        <v>216</v>
      </c>
      <c r="C47" s="2" t="s">
        <v>131</v>
      </c>
      <c r="D47" s="2">
        <v>1680.1</v>
      </c>
      <c r="E47" t="s">
        <v>281</v>
      </c>
    </row>
    <row r="48" spans="1:5">
      <c r="A48">
        <v>20140410</v>
      </c>
      <c r="B48" t="s">
        <v>103</v>
      </c>
      <c r="C48" s="2" t="s">
        <v>131</v>
      </c>
      <c r="D48" s="2">
        <v>80</v>
      </c>
      <c r="E48" t="s">
        <v>282</v>
      </c>
    </row>
    <row r="49" spans="1:5">
      <c r="A49">
        <v>20140410</v>
      </c>
      <c r="B49" t="s">
        <v>97</v>
      </c>
      <c r="C49" s="2">
        <v>1000</v>
      </c>
      <c r="D49" s="2" t="s">
        <v>201</v>
      </c>
      <c r="E49" t="s">
        <v>98</v>
      </c>
    </row>
    <row r="50" spans="1:5">
      <c r="A50">
        <v>20140411</v>
      </c>
      <c r="B50" t="s">
        <v>283</v>
      </c>
      <c r="C50" s="2">
        <v>10</v>
      </c>
      <c r="D50" s="2" t="s">
        <v>201</v>
      </c>
      <c r="E50" t="s">
        <v>106</v>
      </c>
    </row>
    <row r="51" spans="1:5">
      <c r="A51">
        <v>20140411</v>
      </c>
      <c r="B51" t="s">
        <v>103</v>
      </c>
      <c r="C51" s="2" t="s">
        <v>131</v>
      </c>
      <c r="D51" s="2">
        <v>250</v>
      </c>
      <c r="E51" t="s">
        <v>107</v>
      </c>
    </row>
    <row r="52" spans="1:5">
      <c r="A52">
        <v>20140417</v>
      </c>
      <c r="B52" t="s">
        <v>95</v>
      </c>
      <c r="C52" s="2" t="s">
        <v>131</v>
      </c>
      <c r="D52" s="2">
        <v>105.4</v>
      </c>
      <c r="E52" t="s">
        <v>108</v>
      </c>
    </row>
    <row r="53" spans="1:5">
      <c r="A53">
        <v>20140417</v>
      </c>
      <c r="B53" t="s">
        <v>199</v>
      </c>
      <c r="C53" s="2" t="s">
        <v>131</v>
      </c>
      <c r="D53" s="2">
        <v>70.010000000000005</v>
      </c>
      <c r="E53" t="s">
        <v>284</v>
      </c>
    </row>
    <row r="54" spans="1:5">
      <c r="A54">
        <v>20140429</v>
      </c>
      <c r="B54" t="s">
        <v>109</v>
      </c>
      <c r="C54" s="2" t="s">
        <v>131</v>
      </c>
      <c r="D54" s="2">
        <v>25.42</v>
      </c>
      <c r="E54" t="s">
        <v>110</v>
      </c>
    </row>
    <row r="55" spans="1:5">
      <c r="A55">
        <v>20140507</v>
      </c>
      <c r="B55" t="s">
        <v>197</v>
      </c>
      <c r="C55" s="2" t="s">
        <v>131</v>
      </c>
      <c r="D55" s="2">
        <v>32</v>
      </c>
      <c r="E55" t="s">
        <v>285</v>
      </c>
    </row>
    <row r="56" spans="1:5">
      <c r="A56">
        <v>20140515</v>
      </c>
      <c r="B56" t="s">
        <v>97</v>
      </c>
      <c r="C56" s="2">
        <v>2000</v>
      </c>
      <c r="D56" s="2" t="s">
        <v>201</v>
      </c>
      <c r="E56" t="s">
        <v>98</v>
      </c>
    </row>
    <row r="57" spans="1:5">
      <c r="A57">
        <v>20140521</v>
      </c>
      <c r="B57" t="s">
        <v>103</v>
      </c>
      <c r="C57" s="2" t="s">
        <v>131</v>
      </c>
      <c r="D57" s="2">
        <v>80</v>
      </c>
      <c r="E57" t="s">
        <v>286</v>
      </c>
    </row>
    <row r="58" spans="1:5">
      <c r="A58">
        <v>20140521</v>
      </c>
      <c r="B58" t="s">
        <v>287</v>
      </c>
      <c r="C58" s="2" t="s">
        <v>131</v>
      </c>
      <c r="D58" s="2">
        <v>423.5</v>
      </c>
      <c r="E58" t="s">
        <v>288</v>
      </c>
    </row>
    <row r="59" spans="1:5">
      <c r="A59">
        <v>20140526</v>
      </c>
      <c r="B59" t="s">
        <v>97</v>
      </c>
      <c r="C59" s="2">
        <v>1000</v>
      </c>
      <c r="D59" s="2" t="s">
        <v>201</v>
      </c>
      <c r="E59" t="s">
        <v>98</v>
      </c>
    </row>
    <row r="60" spans="1:5">
      <c r="A60">
        <v>20140528</v>
      </c>
      <c r="B60" t="s">
        <v>216</v>
      </c>
      <c r="C60" s="2" t="s">
        <v>131</v>
      </c>
      <c r="D60" s="2">
        <v>2361.6799999999998</v>
      </c>
      <c r="E60" t="s">
        <v>289</v>
      </c>
    </row>
    <row r="61" spans="1:5">
      <c r="A61">
        <v>20140604</v>
      </c>
      <c r="B61" t="s">
        <v>95</v>
      </c>
      <c r="C61" s="2" t="s">
        <v>131</v>
      </c>
      <c r="D61" s="2">
        <v>84.5</v>
      </c>
      <c r="E61" t="s">
        <v>111</v>
      </c>
    </row>
    <row r="62" spans="1:5">
      <c r="A62">
        <v>20140604</v>
      </c>
      <c r="B62" t="s">
        <v>195</v>
      </c>
      <c r="C62" s="2" t="s">
        <v>131</v>
      </c>
      <c r="D62" s="2">
        <v>16.52</v>
      </c>
      <c r="E62" t="s">
        <v>290</v>
      </c>
    </row>
    <row r="63" spans="1:5">
      <c r="A63">
        <v>20140604</v>
      </c>
      <c r="B63" t="s">
        <v>291</v>
      </c>
      <c r="C63" s="2" t="s">
        <v>131</v>
      </c>
      <c r="D63" s="2">
        <v>146.44</v>
      </c>
      <c r="E63" t="s">
        <v>292</v>
      </c>
    </row>
    <row r="64" spans="1:5">
      <c r="A64">
        <v>20140606</v>
      </c>
      <c r="B64" t="s">
        <v>97</v>
      </c>
      <c r="C64" s="2">
        <v>1000</v>
      </c>
      <c r="D64" s="2" t="s">
        <v>201</v>
      </c>
      <c r="E64" t="s">
        <v>98</v>
      </c>
    </row>
    <row r="65" spans="1:5">
      <c r="A65">
        <v>20140606</v>
      </c>
      <c r="B65" t="s">
        <v>103</v>
      </c>
      <c r="C65" s="2" t="s">
        <v>131</v>
      </c>
      <c r="D65" s="2">
        <v>101.45</v>
      </c>
      <c r="E65" t="s">
        <v>293</v>
      </c>
    </row>
    <row r="66" spans="1:5">
      <c r="A66">
        <v>20140606</v>
      </c>
      <c r="B66" t="s">
        <v>112</v>
      </c>
      <c r="C66" s="2">
        <v>250</v>
      </c>
      <c r="D66" s="2" t="s">
        <v>201</v>
      </c>
      <c r="E66" t="s">
        <v>113</v>
      </c>
    </row>
    <row r="67" spans="1:5">
      <c r="A67">
        <v>20140616</v>
      </c>
      <c r="B67" t="s">
        <v>199</v>
      </c>
      <c r="C67" s="2" t="s">
        <v>131</v>
      </c>
      <c r="D67" s="2">
        <v>86.88</v>
      </c>
      <c r="E67" t="s">
        <v>294</v>
      </c>
    </row>
    <row r="68" spans="1:5">
      <c r="A68">
        <v>20140616</v>
      </c>
      <c r="B68" t="s">
        <v>191</v>
      </c>
      <c r="C68" s="2" t="s">
        <v>131</v>
      </c>
      <c r="D68" s="2">
        <v>25.6</v>
      </c>
      <c r="E68" t="s">
        <v>295</v>
      </c>
    </row>
    <row r="69" spans="1:5">
      <c r="A69">
        <v>20140623</v>
      </c>
      <c r="B69" t="s">
        <v>97</v>
      </c>
      <c r="C69" s="2">
        <v>2000</v>
      </c>
      <c r="D69" s="2" t="s">
        <v>201</v>
      </c>
      <c r="E69" t="s">
        <v>98</v>
      </c>
    </row>
    <row r="70" spans="1:5">
      <c r="A70">
        <v>20140623</v>
      </c>
      <c r="B70" t="s">
        <v>296</v>
      </c>
      <c r="C70" s="2" t="s">
        <v>131</v>
      </c>
      <c r="D70" s="2">
        <v>214.24</v>
      </c>
      <c r="E70" t="s">
        <v>297</v>
      </c>
    </row>
    <row r="71" spans="1:5">
      <c r="A71">
        <v>20140623</v>
      </c>
      <c r="B71" t="s">
        <v>298</v>
      </c>
      <c r="C71" s="2" t="s">
        <v>131</v>
      </c>
      <c r="D71" s="2">
        <v>423.5</v>
      </c>
      <c r="E71" t="s">
        <v>299</v>
      </c>
    </row>
    <row r="72" spans="1:5">
      <c r="A72">
        <v>20140702</v>
      </c>
      <c r="B72" t="s">
        <v>101</v>
      </c>
      <c r="C72" s="2">
        <v>1106.0999999999999</v>
      </c>
      <c r="D72" s="2" t="s">
        <v>201</v>
      </c>
      <c r="E72" t="s">
        <v>114</v>
      </c>
    </row>
    <row r="73" spans="1:5">
      <c r="A73">
        <v>20140704</v>
      </c>
      <c r="B73" t="s">
        <v>99</v>
      </c>
      <c r="C73" s="2" t="s">
        <v>131</v>
      </c>
      <c r="D73" s="2">
        <v>536.47</v>
      </c>
      <c r="E73" t="s">
        <v>115</v>
      </c>
    </row>
    <row r="74" spans="1:5">
      <c r="A74">
        <v>20140704</v>
      </c>
      <c r="B74" t="s">
        <v>216</v>
      </c>
      <c r="C74" s="2" t="s">
        <v>131</v>
      </c>
      <c r="D74" s="2">
        <v>1961</v>
      </c>
      <c r="E74" t="s">
        <v>300</v>
      </c>
    </row>
    <row r="75" spans="1:5">
      <c r="A75">
        <v>20140704</v>
      </c>
      <c r="B75" t="s">
        <v>116</v>
      </c>
      <c r="C75" s="2" t="s">
        <v>131</v>
      </c>
      <c r="D75" s="2">
        <v>350</v>
      </c>
      <c r="E75" t="s">
        <v>117</v>
      </c>
    </row>
    <row r="76" spans="1:5">
      <c r="A76">
        <v>20140704</v>
      </c>
      <c r="B76" t="s">
        <v>103</v>
      </c>
      <c r="C76" s="2" t="s">
        <v>131</v>
      </c>
      <c r="D76" s="2">
        <v>80</v>
      </c>
      <c r="E76" t="s">
        <v>301</v>
      </c>
    </row>
    <row r="77" spans="1:5">
      <c r="A77">
        <v>20140704</v>
      </c>
      <c r="B77" t="s">
        <v>195</v>
      </c>
      <c r="C77" s="2" t="s">
        <v>131</v>
      </c>
      <c r="D77" s="2">
        <v>23.46</v>
      </c>
      <c r="E77" t="s">
        <v>302</v>
      </c>
    </row>
    <row r="78" spans="1:5">
      <c r="A78">
        <v>20140710</v>
      </c>
      <c r="B78" t="s">
        <v>303</v>
      </c>
      <c r="C78" s="2" t="s">
        <v>131</v>
      </c>
      <c r="D78" s="2">
        <v>7.65</v>
      </c>
      <c r="E78" t="s">
        <v>304</v>
      </c>
    </row>
    <row r="79" spans="1:5">
      <c r="A79">
        <v>20140710</v>
      </c>
      <c r="B79" t="s">
        <v>95</v>
      </c>
      <c r="C79" s="2" t="s">
        <v>131</v>
      </c>
      <c r="D79" s="2">
        <v>95</v>
      </c>
      <c r="E79" t="s">
        <v>118</v>
      </c>
    </row>
    <row r="80" spans="1:5">
      <c r="A80">
        <v>20140710</v>
      </c>
      <c r="B80" t="s">
        <v>199</v>
      </c>
      <c r="C80" s="2" t="s">
        <v>131</v>
      </c>
      <c r="D80" s="2">
        <v>70.8</v>
      </c>
      <c r="E80" t="s">
        <v>305</v>
      </c>
    </row>
    <row r="81" spans="1:5">
      <c r="A81">
        <v>20140728</v>
      </c>
      <c r="B81" t="s">
        <v>306</v>
      </c>
      <c r="C81" s="2" t="s">
        <v>131</v>
      </c>
      <c r="D81" s="2">
        <v>316.19</v>
      </c>
      <c r="E81" t="s">
        <v>307</v>
      </c>
    </row>
    <row r="82" spans="1:5">
      <c r="A82">
        <v>20140728</v>
      </c>
      <c r="B82" t="s">
        <v>195</v>
      </c>
      <c r="C82" s="2" t="s">
        <v>131</v>
      </c>
      <c r="D82" s="2">
        <v>19.53</v>
      </c>
      <c r="E82" t="s">
        <v>308</v>
      </c>
    </row>
    <row r="83" spans="1:5">
      <c r="A83">
        <v>20140729</v>
      </c>
      <c r="B83" t="s">
        <v>109</v>
      </c>
      <c r="C83" s="2" t="s">
        <v>131</v>
      </c>
      <c r="D83" s="2">
        <v>24.96</v>
      </c>
      <c r="E83" t="s">
        <v>119</v>
      </c>
    </row>
    <row r="84" spans="1:5">
      <c r="A84">
        <v>20140801</v>
      </c>
      <c r="B84" t="s">
        <v>309</v>
      </c>
      <c r="C84" s="2" t="s">
        <v>131</v>
      </c>
      <c r="D84" s="2">
        <v>477</v>
      </c>
      <c r="E84" t="s">
        <v>310</v>
      </c>
    </row>
    <row r="85" spans="1:5">
      <c r="A85">
        <v>20140820</v>
      </c>
      <c r="B85" t="s">
        <v>97</v>
      </c>
      <c r="C85" s="2">
        <v>2500</v>
      </c>
      <c r="D85" s="2" t="s">
        <v>201</v>
      </c>
      <c r="E85" t="s">
        <v>98</v>
      </c>
    </row>
    <row r="86" spans="1:5">
      <c r="A86">
        <v>20140822</v>
      </c>
      <c r="B86" t="s">
        <v>93</v>
      </c>
      <c r="C86" s="2" t="s">
        <v>131</v>
      </c>
      <c r="D86" s="2">
        <v>105.62</v>
      </c>
      <c r="E86" t="s">
        <v>120</v>
      </c>
    </row>
    <row r="87" spans="1:5">
      <c r="A87">
        <v>20140908</v>
      </c>
      <c r="B87" t="s">
        <v>97</v>
      </c>
      <c r="C87" s="2">
        <v>500</v>
      </c>
      <c r="D87" s="2" t="s">
        <v>201</v>
      </c>
      <c r="E87" t="s">
        <v>98</v>
      </c>
    </row>
    <row r="88" spans="1:5">
      <c r="A88">
        <v>20140908</v>
      </c>
      <c r="B88" t="s">
        <v>216</v>
      </c>
      <c r="C88" s="2" t="s">
        <v>131</v>
      </c>
      <c r="D88" s="2">
        <v>2265.12</v>
      </c>
      <c r="E88" t="s">
        <v>311</v>
      </c>
    </row>
    <row r="89" spans="1:5">
      <c r="A89">
        <v>20140908</v>
      </c>
      <c r="B89" t="s">
        <v>103</v>
      </c>
      <c r="C89" s="2" t="s">
        <v>131</v>
      </c>
      <c r="D89" s="2">
        <v>199.3</v>
      </c>
      <c r="E89" t="s">
        <v>312</v>
      </c>
    </row>
    <row r="90" spans="1:5">
      <c r="A90">
        <v>20140911</v>
      </c>
      <c r="B90" t="s">
        <v>95</v>
      </c>
      <c r="C90" s="2" t="s">
        <v>131</v>
      </c>
      <c r="D90" s="2">
        <v>95.7</v>
      </c>
      <c r="E90" t="s">
        <v>121</v>
      </c>
    </row>
    <row r="91" spans="1:5">
      <c r="A91">
        <v>20140918</v>
      </c>
      <c r="B91" t="s">
        <v>191</v>
      </c>
      <c r="C91" s="2" t="s">
        <v>131</v>
      </c>
      <c r="D91" s="2">
        <v>7.3</v>
      </c>
      <c r="E91" t="s">
        <v>192</v>
      </c>
    </row>
    <row r="92" spans="1:5">
      <c r="A92">
        <v>20140918</v>
      </c>
      <c r="B92" t="s">
        <v>193</v>
      </c>
      <c r="C92" s="2" t="s">
        <v>131</v>
      </c>
      <c r="D92" s="2">
        <v>102.2</v>
      </c>
      <c r="E92" t="s">
        <v>194</v>
      </c>
    </row>
    <row r="93" spans="1:5">
      <c r="A93">
        <v>20140919</v>
      </c>
      <c r="B93" t="s">
        <v>195</v>
      </c>
      <c r="C93" s="2" t="s">
        <v>131</v>
      </c>
      <c r="D93" s="2">
        <v>18.079999999999998</v>
      </c>
      <c r="E93" t="s">
        <v>196</v>
      </c>
    </row>
    <row r="94" spans="1:5">
      <c r="A94">
        <v>20140925</v>
      </c>
      <c r="B94" t="s">
        <v>197</v>
      </c>
      <c r="C94" s="2" t="s">
        <v>131</v>
      </c>
      <c r="D94" s="2">
        <v>39.18</v>
      </c>
      <c r="E94" t="s">
        <v>198</v>
      </c>
    </row>
    <row r="95" spans="1:5">
      <c r="A95">
        <v>20140925</v>
      </c>
      <c r="B95" t="s">
        <v>199</v>
      </c>
      <c r="C95" s="2" t="s">
        <v>131</v>
      </c>
      <c r="D95" s="2">
        <v>47.9</v>
      </c>
      <c r="E95" t="s">
        <v>200</v>
      </c>
    </row>
    <row r="96" spans="1:5">
      <c r="A96">
        <v>20141001</v>
      </c>
      <c r="B96" t="s">
        <v>101</v>
      </c>
      <c r="C96" s="2">
        <v>1106.0999999999999</v>
      </c>
      <c r="D96" s="2" t="s">
        <v>201</v>
      </c>
      <c r="E96" t="s">
        <v>202</v>
      </c>
    </row>
    <row r="97" spans="1:5">
      <c r="A97">
        <v>20141006</v>
      </c>
      <c r="B97" t="s">
        <v>97</v>
      </c>
      <c r="C97" s="2">
        <v>1000</v>
      </c>
      <c r="D97" s="2" t="s">
        <v>201</v>
      </c>
      <c r="E97" t="s">
        <v>98</v>
      </c>
    </row>
    <row r="98" spans="1:5">
      <c r="A98">
        <v>20141006</v>
      </c>
      <c r="B98" t="s">
        <v>195</v>
      </c>
      <c r="C98" s="2" t="s">
        <v>131</v>
      </c>
      <c r="D98" s="2">
        <v>31.6</v>
      </c>
      <c r="E98" t="s">
        <v>203</v>
      </c>
    </row>
    <row r="99" spans="1:5">
      <c r="A99">
        <v>20141009</v>
      </c>
      <c r="B99" t="s">
        <v>199</v>
      </c>
      <c r="C99" s="2" t="s">
        <v>131</v>
      </c>
      <c r="D99" s="2">
        <v>88.33</v>
      </c>
      <c r="E99" t="s">
        <v>204</v>
      </c>
    </row>
    <row r="100" spans="1:5">
      <c r="A100">
        <v>20141009</v>
      </c>
      <c r="B100" t="s">
        <v>103</v>
      </c>
      <c r="C100" s="2" t="s">
        <v>131</v>
      </c>
      <c r="D100" s="2">
        <v>180</v>
      </c>
      <c r="E100" t="s">
        <v>205</v>
      </c>
    </row>
    <row r="101" spans="1:5">
      <c r="A101">
        <v>20141014</v>
      </c>
      <c r="B101" t="s">
        <v>206</v>
      </c>
      <c r="C101" s="2" t="s">
        <v>131</v>
      </c>
      <c r="D101" s="2">
        <v>44.1</v>
      </c>
      <c r="E101" t="s">
        <v>207</v>
      </c>
    </row>
    <row r="102" spans="1:5">
      <c r="A102">
        <v>20141014</v>
      </c>
      <c r="B102" t="s">
        <v>208</v>
      </c>
      <c r="C102" s="2" t="s">
        <v>131</v>
      </c>
      <c r="D102" s="2">
        <v>27</v>
      </c>
      <c r="E102" t="s">
        <v>209</v>
      </c>
    </row>
    <row r="103" spans="1:5">
      <c r="A103">
        <v>20141014</v>
      </c>
      <c r="B103" t="s">
        <v>195</v>
      </c>
      <c r="C103" s="2" t="s">
        <v>131</v>
      </c>
      <c r="D103" s="2">
        <v>85.3</v>
      </c>
      <c r="E103" t="s">
        <v>210</v>
      </c>
    </row>
    <row r="104" spans="1:5">
      <c r="A104">
        <v>20141014</v>
      </c>
      <c r="B104" t="s">
        <v>97</v>
      </c>
      <c r="C104" s="2">
        <v>1000</v>
      </c>
      <c r="D104" s="2" t="s">
        <v>201</v>
      </c>
      <c r="E104" t="s">
        <v>98</v>
      </c>
    </row>
    <row r="105" spans="1:5">
      <c r="A105">
        <v>20141015</v>
      </c>
      <c r="B105" t="s">
        <v>103</v>
      </c>
      <c r="C105" s="2" t="s">
        <v>131</v>
      </c>
      <c r="D105" s="2">
        <v>62.45</v>
      </c>
      <c r="E105" t="s">
        <v>211</v>
      </c>
    </row>
    <row r="106" spans="1:5">
      <c r="A106">
        <v>20141015</v>
      </c>
      <c r="B106" t="s">
        <v>212</v>
      </c>
      <c r="C106" s="2" t="s">
        <v>131</v>
      </c>
      <c r="D106" s="2">
        <v>20.85</v>
      </c>
      <c r="E106" t="s">
        <v>213</v>
      </c>
    </row>
    <row r="107" spans="1:5">
      <c r="A107">
        <v>20141016</v>
      </c>
      <c r="B107" t="s">
        <v>214</v>
      </c>
      <c r="C107" s="2" t="s">
        <v>131</v>
      </c>
      <c r="D107" s="2">
        <v>100</v>
      </c>
      <c r="E107" t="s">
        <v>215</v>
      </c>
    </row>
    <row r="108" spans="1:5">
      <c r="A108">
        <v>20141016</v>
      </c>
      <c r="B108" t="s">
        <v>216</v>
      </c>
      <c r="C108" s="2" t="s">
        <v>131</v>
      </c>
      <c r="D108" s="2">
        <v>1664.2</v>
      </c>
      <c r="E108" t="s">
        <v>217</v>
      </c>
    </row>
    <row r="109" spans="1:5">
      <c r="A109">
        <v>20141022</v>
      </c>
      <c r="B109" t="s">
        <v>93</v>
      </c>
      <c r="C109" s="2" t="s">
        <v>131</v>
      </c>
      <c r="D109" s="2">
        <v>61.48</v>
      </c>
      <c r="E109" t="s">
        <v>218</v>
      </c>
    </row>
    <row r="110" spans="1:5">
      <c r="A110">
        <v>20141024</v>
      </c>
      <c r="B110" t="s">
        <v>219</v>
      </c>
      <c r="C110" s="2" t="s">
        <v>131</v>
      </c>
      <c r="D110" s="2">
        <v>342.43</v>
      </c>
      <c r="E110" t="s">
        <v>220</v>
      </c>
    </row>
    <row r="111" spans="1:5">
      <c r="A111">
        <v>20141024</v>
      </c>
      <c r="B111" t="s">
        <v>95</v>
      </c>
      <c r="C111" s="2" t="s">
        <v>131</v>
      </c>
      <c r="D111" s="2">
        <v>95</v>
      </c>
      <c r="E111" t="s">
        <v>221</v>
      </c>
    </row>
    <row r="112" spans="1:5">
      <c r="A112">
        <v>20141027</v>
      </c>
      <c r="B112" t="s">
        <v>97</v>
      </c>
      <c r="C112" s="2">
        <v>1000</v>
      </c>
      <c r="D112" s="2" t="s">
        <v>201</v>
      </c>
      <c r="E112" t="s">
        <v>98</v>
      </c>
    </row>
    <row r="113" spans="1:5">
      <c r="A113">
        <v>20141027</v>
      </c>
      <c r="B113" t="s">
        <v>222</v>
      </c>
      <c r="C113" s="2" t="s">
        <v>131</v>
      </c>
      <c r="D113" s="2">
        <v>480</v>
      </c>
      <c r="E113" t="s">
        <v>223</v>
      </c>
    </row>
    <row r="114" spans="1:5">
      <c r="A114">
        <v>20141029</v>
      </c>
      <c r="B114" t="s">
        <v>109</v>
      </c>
      <c r="C114" s="2" t="s">
        <v>131</v>
      </c>
      <c r="D114" s="2">
        <v>30.26</v>
      </c>
      <c r="E114" t="s">
        <v>224</v>
      </c>
    </row>
    <row r="115" spans="1:5">
      <c r="A115">
        <v>20141110</v>
      </c>
      <c r="B115" t="s">
        <v>225</v>
      </c>
      <c r="C115" s="2" t="s">
        <v>131</v>
      </c>
      <c r="D115" s="2">
        <v>19.95</v>
      </c>
      <c r="E115" t="s">
        <v>226</v>
      </c>
    </row>
    <row r="116" spans="1:5">
      <c r="A116">
        <v>20141110</v>
      </c>
      <c r="B116" t="s">
        <v>225</v>
      </c>
      <c r="C116" s="2" t="s">
        <v>131</v>
      </c>
      <c r="D116" s="2">
        <v>9.9499999999999993</v>
      </c>
      <c r="E116" t="s">
        <v>227</v>
      </c>
    </row>
    <row r="117" spans="1:5">
      <c r="A117">
        <v>20141111</v>
      </c>
      <c r="B117" t="s">
        <v>228</v>
      </c>
      <c r="C117" s="2" t="s">
        <v>131</v>
      </c>
      <c r="D117" s="2">
        <v>131.88999999999999</v>
      </c>
      <c r="E117" t="s">
        <v>229</v>
      </c>
    </row>
    <row r="118" spans="1:5">
      <c r="A118">
        <v>20141124</v>
      </c>
      <c r="B118" t="s">
        <v>103</v>
      </c>
      <c r="C118" s="2" t="s">
        <v>131</v>
      </c>
      <c r="D118" s="2">
        <v>80</v>
      </c>
      <c r="E118" t="s">
        <v>230</v>
      </c>
    </row>
    <row r="119" spans="1:5">
      <c r="A119">
        <v>20141124</v>
      </c>
      <c r="B119" t="s">
        <v>103</v>
      </c>
      <c r="C119" s="2" t="s">
        <v>131</v>
      </c>
      <c r="D119" s="2">
        <v>30</v>
      </c>
      <c r="E119" t="s">
        <v>231</v>
      </c>
    </row>
    <row r="120" spans="1:5">
      <c r="A120">
        <v>20141128</v>
      </c>
      <c r="B120" t="s">
        <v>103</v>
      </c>
      <c r="C120" s="2" t="s">
        <v>131</v>
      </c>
      <c r="D120" s="2">
        <v>-215</v>
      </c>
    </row>
    <row r="121" spans="1:5">
      <c r="A121">
        <v>20141128</v>
      </c>
      <c r="B121" t="s">
        <v>99</v>
      </c>
      <c r="C121" s="2" t="s">
        <v>131</v>
      </c>
      <c r="D121" s="2">
        <v>-64.95</v>
      </c>
    </row>
    <row r="122" spans="1:5">
      <c r="A122">
        <v>20141128</v>
      </c>
      <c r="B122" t="s">
        <v>103</v>
      </c>
      <c r="C122" s="2" t="s">
        <v>131</v>
      </c>
      <c r="D122" s="2">
        <v>-44.8</v>
      </c>
    </row>
    <row r="123" spans="1:5">
      <c r="A123">
        <v>20141202</v>
      </c>
      <c r="B123" t="s">
        <v>327</v>
      </c>
      <c r="C123" s="2" t="s">
        <v>131</v>
      </c>
      <c r="D123" s="2">
        <v>-200</v>
      </c>
    </row>
    <row r="124" spans="1:5">
      <c r="A124">
        <v>20141203</v>
      </c>
      <c r="B124" t="s">
        <v>328</v>
      </c>
      <c r="C124" s="2">
        <v>370</v>
      </c>
      <c r="D124" s="2" t="s">
        <v>131</v>
      </c>
    </row>
    <row r="125" spans="1:5">
      <c r="A125">
        <v>20141204</v>
      </c>
      <c r="B125" t="s">
        <v>216</v>
      </c>
      <c r="C125" s="2" t="s">
        <v>131</v>
      </c>
      <c r="D125" s="2">
        <v>-3112.12</v>
      </c>
    </row>
    <row r="126" spans="1:5">
      <c r="A126">
        <v>20141204</v>
      </c>
      <c r="B126" t="s">
        <v>103</v>
      </c>
      <c r="C126" s="2" t="s">
        <v>131</v>
      </c>
      <c r="D126" s="2">
        <v>-20</v>
      </c>
    </row>
    <row r="127" spans="1:5">
      <c r="A127">
        <v>20141204</v>
      </c>
      <c r="B127" t="s">
        <v>95</v>
      </c>
      <c r="C127" s="2" t="s">
        <v>131</v>
      </c>
      <c r="D127" s="2">
        <v>-95.7</v>
      </c>
    </row>
    <row r="128" spans="1:5">
      <c r="A128">
        <v>20141205</v>
      </c>
      <c r="B128" t="s">
        <v>329</v>
      </c>
      <c r="C128" s="2">
        <v>60</v>
      </c>
      <c r="D128" s="2" t="s">
        <v>131</v>
      </c>
    </row>
    <row r="129" spans="1:4">
      <c r="A129">
        <v>20141208</v>
      </c>
      <c r="B129" t="s">
        <v>330</v>
      </c>
      <c r="C129" s="2">
        <v>90</v>
      </c>
      <c r="D129" s="2" t="s">
        <v>131</v>
      </c>
    </row>
    <row r="130" spans="1:4">
      <c r="A130">
        <v>20141211</v>
      </c>
      <c r="B130" t="s">
        <v>331</v>
      </c>
      <c r="C130" s="2" t="s">
        <v>131</v>
      </c>
      <c r="D130" s="2">
        <v>-356.85</v>
      </c>
    </row>
    <row r="131" spans="1:4">
      <c r="A131">
        <v>20141215</v>
      </c>
      <c r="B131" t="s">
        <v>150</v>
      </c>
      <c r="C131" s="2" t="s">
        <v>131</v>
      </c>
      <c r="D131" s="2">
        <v>-10000</v>
      </c>
    </row>
    <row r="132" spans="1:4">
      <c r="A132">
        <v>20141215</v>
      </c>
      <c r="B132" t="s">
        <v>101</v>
      </c>
      <c r="C132" s="2">
        <v>11000</v>
      </c>
      <c r="D132" s="2" t="s">
        <v>131</v>
      </c>
    </row>
    <row r="133" spans="1:4">
      <c r="A133">
        <v>20141218</v>
      </c>
      <c r="B133" t="s">
        <v>99</v>
      </c>
      <c r="C133" s="2" t="s">
        <v>131</v>
      </c>
      <c r="D133" s="2">
        <v>-623.99</v>
      </c>
    </row>
    <row r="134" spans="1:4">
      <c r="A134">
        <v>20141219</v>
      </c>
      <c r="B134" t="s">
        <v>332</v>
      </c>
      <c r="C134" s="2" t="s">
        <v>131</v>
      </c>
      <c r="D134" s="2">
        <v>-277.08</v>
      </c>
    </row>
    <row r="135" spans="1:4">
      <c r="A135">
        <v>20141223</v>
      </c>
      <c r="B135" t="s">
        <v>101</v>
      </c>
      <c r="C135" s="2">
        <v>1080</v>
      </c>
      <c r="D135" s="2" t="s">
        <v>131</v>
      </c>
    </row>
    <row r="136" spans="1:4">
      <c r="A136">
        <v>20141230</v>
      </c>
      <c r="B136" t="s">
        <v>333</v>
      </c>
      <c r="C136" s="2">
        <v>280</v>
      </c>
      <c r="D136" s="2" t="s">
        <v>131</v>
      </c>
    </row>
    <row r="137" spans="1:4">
      <c r="A137">
        <v>20141231</v>
      </c>
      <c r="B137" t="s">
        <v>93</v>
      </c>
      <c r="C137" s="2" t="s">
        <v>131</v>
      </c>
      <c r="D137" s="2">
        <v>-170.19</v>
      </c>
    </row>
    <row r="138" spans="1:4">
      <c r="A138">
        <v>20150108</v>
      </c>
      <c r="B138" t="s">
        <v>101</v>
      </c>
      <c r="C138" s="2">
        <v>1100.0999999999999</v>
      </c>
      <c r="D138" s="2" t="s">
        <v>131</v>
      </c>
    </row>
    <row r="139" spans="1:4">
      <c r="A139">
        <v>20150120</v>
      </c>
      <c r="B139" t="s">
        <v>332</v>
      </c>
      <c r="C139" s="2" t="s">
        <v>131</v>
      </c>
      <c r="D139" s="2">
        <v>-287.2</v>
      </c>
    </row>
    <row r="140" spans="1:4">
      <c r="A140">
        <v>20150122</v>
      </c>
      <c r="B140" t="s">
        <v>216</v>
      </c>
      <c r="C140" s="2" t="s">
        <v>131</v>
      </c>
      <c r="D140" s="2">
        <v>-1667.38</v>
      </c>
    </row>
    <row r="141" spans="1:4">
      <c r="A141">
        <v>20150122</v>
      </c>
      <c r="B141" t="s">
        <v>103</v>
      </c>
      <c r="C141" s="2" t="s">
        <v>131</v>
      </c>
      <c r="D141" s="2">
        <v>-80</v>
      </c>
    </row>
    <row r="142" spans="1:4">
      <c r="A142">
        <v>20150122</v>
      </c>
      <c r="B142" t="s">
        <v>103</v>
      </c>
      <c r="C142" s="2" t="s">
        <v>131</v>
      </c>
      <c r="D142" s="2">
        <v>-17</v>
      </c>
    </row>
    <row r="143" spans="1:4">
      <c r="A143">
        <v>20150128</v>
      </c>
      <c r="B143" t="s">
        <v>109</v>
      </c>
      <c r="C143" s="2" t="s">
        <v>131</v>
      </c>
      <c r="D143" s="2">
        <v>-31.33</v>
      </c>
    </row>
    <row r="144" spans="1:4">
      <c r="A144">
        <v>20150216</v>
      </c>
      <c r="B144" t="s">
        <v>103</v>
      </c>
      <c r="C144" s="2" t="s">
        <v>131</v>
      </c>
      <c r="D144" s="2">
        <v>-220</v>
      </c>
    </row>
    <row r="145" spans="1:4">
      <c r="A145">
        <v>20150220</v>
      </c>
      <c r="B145" t="s">
        <v>199</v>
      </c>
      <c r="C145" s="2" t="s">
        <v>131</v>
      </c>
      <c r="D145" s="2">
        <v>-22.55</v>
      </c>
    </row>
    <row r="146" spans="1:4">
      <c r="A146">
        <v>20150303</v>
      </c>
      <c r="B146" t="s">
        <v>334</v>
      </c>
      <c r="C146" s="2" t="s">
        <v>131</v>
      </c>
      <c r="D146" s="2">
        <v>-12</v>
      </c>
    </row>
    <row r="147" spans="1:4">
      <c r="A147">
        <v>20150309</v>
      </c>
      <c r="B147" t="s">
        <v>103</v>
      </c>
      <c r="C147" s="2" t="s">
        <v>131</v>
      </c>
      <c r="D147" s="2">
        <v>-14.35</v>
      </c>
    </row>
    <row r="148" spans="1:4">
      <c r="A148">
        <v>20150309</v>
      </c>
      <c r="B148" t="s">
        <v>103</v>
      </c>
      <c r="C148" s="2" t="s">
        <v>131</v>
      </c>
      <c r="D148" s="2">
        <v>-80</v>
      </c>
    </row>
    <row r="149" spans="1:4">
      <c r="A149">
        <v>20150309</v>
      </c>
      <c r="B149" t="s">
        <v>335</v>
      </c>
      <c r="C149" s="2" t="s">
        <v>131</v>
      </c>
      <c r="D149" s="2">
        <v>-62.75</v>
      </c>
    </row>
    <row r="150" spans="1:4">
      <c r="A150">
        <v>20150309</v>
      </c>
      <c r="B150" t="s">
        <v>216</v>
      </c>
      <c r="C150" s="2" t="s">
        <v>131</v>
      </c>
      <c r="D150" s="2">
        <v>-2269.96</v>
      </c>
    </row>
    <row r="151" spans="1:4">
      <c r="A151">
        <v>20150313</v>
      </c>
      <c r="B151" t="s">
        <v>103</v>
      </c>
      <c r="C151" s="2" t="s">
        <v>131</v>
      </c>
      <c r="D151" s="2">
        <v>-111.5</v>
      </c>
    </row>
    <row r="152" spans="1:4">
      <c r="A152">
        <v>20150316</v>
      </c>
      <c r="B152" t="s">
        <v>336</v>
      </c>
      <c r="C152" s="2" t="s">
        <v>131</v>
      </c>
      <c r="D152" s="2">
        <v>-150</v>
      </c>
    </row>
  </sheetData>
  <autoFilter ref="A1:I119">
    <filterColumn colId="3"/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C19"/>
  <sheetViews>
    <sheetView workbookViewId="0">
      <selection activeCell="B26" sqref="B26"/>
    </sheetView>
  </sheetViews>
  <sheetFormatPr defaultRowHeight="15"/>
  <cols>
    <col min="1" max="1" width="15.5703125" customWidth="1"/>
    <col min="2" max="2" width="20.140625" customWidth="1"/>
    <col min="3" max="3" width="10.28515625" bestFit="1" customWidth="1"/>
    <col min="4" max="4" width="12.5703125" customWidth="1"/>
  </cols>
  <sheetData>
    <row r="3" spans="1:3">
      <c r="A3" t="s">
        <v>315</v>
      </c>
      <c r="B3">
        <v>420</v>
      </c>
    </row>
    <row r="4" spans="1:3">
      <c r="A4" t="s">
        <v>316</v>
      </c>
      <c r="B4">
        <f>2*165</f>
        <v>330</v>
      </c>
    </row>
    <row r="5" spans="1:3">
      <c r="A5" t="s">
        <v>219</v>
      </c>
      <c r="B5">
        <f>215*1.21</f>
        <v>260.14999999999998</v>
      </c>
    </row>
    <row r="6" spans="1:3">
      <c r="A6" t="s">
        <v>317</v>
      </c>
      <c r="B6">
        <v>141.5</v>
      </c>
      <c r="C6" t="s">
        <v>320</v>
      </c>
    </row>
    <row r="7" spans="1:3">
      <c r="A7" t="s">
        <v>318</v>
      </c>
      <c r="B7">
        <v>81</v>
      </c>
    </row>
    <row r="13" spans="1:3">
      <c r="A13">
        <v>20141211</v>
      </c>
      <c r="B13" t="s">
        <v>323</v>
      </c>
      <c r="C13" s="12">
        <v>-356.85</v>
      </c>
    </row>
    <row r="14" spans="1:3">
      <c r="A14">
        <v>20141211</v>
      </c>
      <c r="B14" t="s">
        <v>321</v>
      </c>
      <c r="C14" s="12">
        <v>-349</v>
      </c>
    </row>
    <row r="15" spans="1:3">
      <c r="A15">
        <v>20141212</v>
      </c>
      <c r="B15" t="s">
        <v>322</v>
      </c>
      <c r="C15" s="12">
        <v>-274.99</v>
      </c>
    </row>
    <row r="16" spans="1:3">
      <c r="A16">
        <v>20141219</v>
      </c>
      <c r="B16" t="s">
        <v>326</v>
      </c>
      <c r="C16" s="12">
        <v>-277.08999999999997</v>
      </c>
    </row>
    <row r="17" spans="1:3">
      <c r="C17" s="18" t="s">
        <v>319</v>
      </c>
    </row>
    <row r="18" spans="1:3">
      <c r="A18" t="s">
        <v>324</v>
      </c>
      <c r="B18">
        <v>1274.3400000000011</v>
      </c>
      <c r="C18" s="12">
        <f>SUM(C13:C17)</f>
        <v>-1257.93</v>
      </c>
    </row>
    <row r="19" spans="1:3">
      <c r="A19" t="s">
        <v>325</v>
      </c>
      <c r="B19" s="12">
        <f>B18+C18</f>
        <v>16.410000000000991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topLeftCell="A43" zoomScale="85" zoomScaleNormal="85" workbookViewId="0">
      <selection activeCell="A48" sqref="A48"/>
    </sheetView>
  </sheetViews>
  <sheetFormatPr defaultRowHeight="15"/>
  <cols>
    <col min="1" max="1" width="11.5703125" customWidth="1"/>
    <col min="2" max="2" width="68.140625" customWidth="1"/>
    <col min="3" max="5" width="12.7109375" customWidth="1"/>
  </cols>
  <sheetData>
    <row r="1" spans="1:4">
      <c r="A1" s="1">
        <v>41971</v>
      </c>
    </row>
    <row r="2" spans="1:4" ht="18.75">
      <c r="A2" s="32" t="s">
        <v>3</v>
      </c>
      <c r="B2" s="32"/>
      <c r="C2" s="5" t="s">
        <v>1</v>
      </c>
      <c r="D2" s="5" t="s">
        <v>2</v>
      </c>
    </row>
    <row r="3" spans="1:4">
      <c r="B3" t="s">
        <v>4</v>
      </c>
      <c r="C3" s="2">
        <v>17250</v>
      </c>
      <c r="D3" s="2"/>
    </row>
    <row r="4" spans="1:4">
      <c r="A4" s="1">
        <v>41518</v>
      </c>
      <c r="B4" t="s">
        <v>5</v>
      </c>
      <c r="C4" s="2"/>
      <c r="D4" s="2">
        <v>14906.84</v>
      </c>
    </row>
    <row r="5" spans="1:4">
      <c r="B5" s="4" t="s">
        <v>24</v>
      </c>
      <c r="C5" s="2">
        <f>C3-D4</f>
        <v>2343.16</v>
      </c>
      <c r="D5" s="2"/>
    </row>
    <row r="6" spans="1:4">
      <c r="A6" s="1">
        <v>41542</v>
      </c>
      <c r="B6" t="s">
        <v>6</v>
      </c>
      <c r="C6" s="2"/>
      <c r="D6" s="2">
        <v>166.98</v>
      </c>
    </row>
    <row r="7" spans="1:4">
      <c r="A7" s="1">
        <v>41542</v>
      </c>
      <c r="B7" t="s">
        <v>7</v>
      </c>
      <c r="C7" s="2"/>
      <c r="D7" s="2">
        <v>50.22</v>
      </c>
    </row>
    <row r="8" spans="1:4">
      <c r="A8" s="1">
        <v>41568</v>
      </c>
      <c r="B8" t="s">
        <v>11</v>
      </c>
      <c r="C8" s="2"/>
      <c r="D8" s="2">
        <v>7.65</v>
      </c>
    </row>
    <row r="9" spans="1:4">
      <c r="A9" s="1">
        <v>41582</v>
      </c>
      <c r="B9" t="s">
        <v>10</v>
      </c>
      <c r="C9" s="2"/>
      <c r="D9" s="2">
        <v>10</v>
      </c>
    </row>
    <row r="10" spans="1:4">
      <c r="A10" s="1">
        <v>41613</v>
      </c>
      <c r="B10" t="s">
        <v>14</v>
      </c>
      <c r="C10" s="2"/>
      <c r="D10" s="2">
        <v>12.4</v>
      </c>
    </row>
    <row r="11" spans="1:4">
      <c r="A11" s="1">
        <v>41652</v>
      </c>
      <c r="B11" t="s">
        <v>18</v>
      </c>
      <c r="C11" s="2"/>
      <c r="D11" s="2">
        <v>29.59</v>
      </c>
    </row>
    <row r="12" spans="1:4">
      <c r="A12" s="1">
        <v>41675</v>
      </c>
      <c r="B12" t="s">
        <v>79</v>
      </c>
      <c r="D12" s="2">
        <v>143.59</v>
      </c>
    </row>
    <row r="13" spans="1:4">
      <c r="A13" s="1">
        <v>41680</v>
      </c>
      <c r="B13" t="s">
        <v>81</v>
      </c>
      <c r="D13" s="2">
        <v>24.15</v>
      </c>
    </row>
    <row r="14" spans="1:4">
      <c r="A14" s="1">
        <v>41691</v>
      </c>
      <c r="B14" t="s">
        <v>87</v>
      </c>
      <c r="D14" s="2">
        <v>106</v>
      </c>
    </row>
    <row r="15" spans="1:4">
      <c r="A15">
        <v>20140314</v>
      </c>
      <c r="B15" t="s">
        <v>157</v>
      </c>
      <c r="C15" s="2">
        <v>30</v>
      </c>
      <c r="D15" s="2" t="s">
        <v>131</v>
      </c>
    </row>
    <row r="16" spans="1:4">
      <c r="A16">
        <v>20140318</v>
      </c>
      <c r="B16" t="s">
        <v>161</v>
      </c>
      <c r="C16" s="2" t="s">
        <v>131</v>
      </c>
      <c r="D16" s="2">
        <v>16</v>
      </c>
    </row>
    <row r="17" spans="1:8">
      <c r="A17">
        <v>20140319</v>
      </c>
      <c r="B17" t="s">
        <v>160</v>
      </c>
      <c r="C17" s="2">
        <v>25</v>
      </c>
      <c r="D17" s="2" t="s">
        <v>131</v>
      </c>
    </row>
    <row r="18" spans="1:8">
      <c r="A18">
        <v>20140411</v>
      </c>
      <c r="B18" t="s">
        <v>106</v>
      </c>
      <c r="C18" s="2">
        <v>10</v>
      </c>
      <c r="D18" s="2" t="s">
        <v>131</v>
      </c>
    </row>
    <row r="19" spans="1:8">
      <c r="A19">
        <v>20140417</v>
      </c>
      <c r="B19" t="s">
        <v>159</v>
      </c>
      <c r="C19" s="2" t="s">
        <v>131</v>
      </c>
      <c r="D19" s="2">
        <v>64.23</v>
      </c>
    </row>
    <row r="20" spans="1:8">
      <c r="A20">
        <v>20140616</v>
      </c>
      <c r="B20" t="s">
        <v>158</v>
      </c>
      <c r="C20" s="2" t="s">
        <v>131</v>
      </c>
      <c r="D20" s="2">
        <v>86.88</v>
      </c>
    </row>
    <row r="21" spans="1:8">
      <c r="A21">
        <v>20140704</v>
      </c>
      <c r="B21" t="s">
        <v>162</v>
      </c>
      <c r="C21" s="2" t="s">
        <v>131</v>
      </c>
      <c r="D21" s="2">
        <v>15.02</v>
      </c>
    </row>
    <row r="22" spans="1:8">
      <c r="A22">
        <v>20140710</v>
      </c>
      <c r="B22" t="s">
        <v>163</v>
      </c>
      <c r="C22" s="2" t="s">
        <v>131</v>
      </c>
      <c r="D22" s="2">
        <v>25.8</v>
      </c>
    </row>
    <row r="23" spans="1:8">
      <c r="A23">
        <v>20140728</v>
      </c>
      <c r="B23" t="s">
        <v>164</v>
      </c>
      <c r="C23" s="2" t="s">
        <v>131</v>
      </c>
      <c r="D23" s="2">
        <v>19.53</v>
      </c>
    </row>
    <row r="24" spans="1:8">
      <c r="A24">
        <v>20140925</v>
      </c>
      <c r="B24" t="s">
        <v>172</v>
      </c>
      <c r="C24" s="2"/>
      <c r="D24" s="2">
        <v>40.9</v>
      </c>
    </row>
    <row r="25" spans="1:8">
      <c r="A25">
        <v>20140925</v>
      </c>
      <c r="B25" t="s">
        <v>173</v>
      </c>
      <c r="C25" s="2"/>
      <c r="D25" s="2">
        <v>39.18</v>
      </c>
    </row>
    <row r="26" spans="1:8">
      <c r="A26" s="17">
        <v>20141014</v>
      </c>
      <c r="B26" t="s">
        <v>208</v>
      </c>
      <c r="C26" s="12"/>
      <c r="D26" s="2">
        <v>27</v>
      </c>
      <c r="E26" s="12"/>
    </row>
    <row r="27" spans="1:8">
      <c r="A27" s="1"/>
      <c r="C27" s="3" t="s">
        <v>13</v>
      </c>
      <c r="D27" s="3" t="s">
        <v>13</v>
      </c>
      <c r="H27" s="2"/>
    </row>
    <row r="28" spans="1:8">
      <c r="A28" s="1"/>
      <c r="B28" t="s">
        <v>15</v>
      </c>
      <c r="D28" s="2">
        <f>SUM(D6:D27)</f>
        <v>885.11999999999978</v>
      </c>
    </row>
    <row r="29" spans="1:8">
      <c r="B29" t="s">
        <v>16</v>
      </c>
      <c r="D29" s="2"/>
      <c r="E29" s="2">
        <f>C5-D28</f>
        <v>1458.04</v>
      </c>
    </row>
    <row r="30" spans="1:8">
      <c r="D30" s="2"/>
      <c r="E30" s="2"/>
    </row>
    <row r="31" spans="1:8">
      <c r="A31" s="1">
        <v>41971</v>
      </c>
    </row>
    <row r="32" spans="1:8" ht="18.75">
      <c r="A32" s="32" t="s">
        <v>3</v>
      </c>
      <c r="B32" s="32"/>
      <c r="C32" s="5" t="s">
        <v>1</v>
      </c>
      <c r="D32" s="5" t="s">
        <v>2</v>
      </c>
    </row>
    <row r="33" spans="1:5">
      <c r="B33" s="4" t="s">
        <v>21</v>
      </c>
    </row>
    <row r="34" spans="1:5">
      <c r="A34" s="1">
        <v>41536</v>
      </c>
      <c r="B34" t="s">
        <v>0</v>
      </c>
      <c r="C34" s="2">
        <v>1000</v>
      </c>
      <c r="D34" s="2"/>
    </row>
    <row r="35" spans="1:5">
      <c r="A35" s="7">
        <v>41632</v>
      </c>
      <c r="B35" s="8" t="s">
        <v>17</v>
      </c>
      <c r="C35" s="9"/>
      <c r="D35" s="9">
        <v>30.52</v>
      </c>
    </row>
    <row r="36" spans="1:5">
      <c r="A36" s="1">
        <v>41652</v>
      </c>
      <c r="B36" t="s">
        <v>19</v>
      </c>
      <c r="C36" s="2"/>
      <c r="D36" s="2">
        <v>44</v>
      </c>
    </row>
    <row r="37" spans="1:5">
      <c r="A37" s="1">
        <v>41655</v>
      </c>
      <c r="B37" t="s">
        <v>22</v>
      </c>
      <c r="C37" s="2"/>
      <c r="D37" s="2">
        <v>4.3499999999999996</v>
      </c>
    </row>
    <row r="38" spans="1:5">
      <c r="A38" s="1">
        <v>41656</v>
      </c>
      <c r="B38" t="s">
        <v>23</v>
      </c>
      <c r="D38" s="2">
        <v>424</v>
      </c>
    </row>
    <row r="39" spans="1:5">
      <c r="A39" s="1">
        <v>41915</v>
      </c>
      <c r="B39" t="s">
        <v>125</v>
      </c>
      <c r="C39" s="2" t="s">
        <v>131</v>
      </c>
      <c r="D39" s="2">
        <v>53.24</v>
      </c>
    </row>
    <row r="40" spans="1:5">
      <c r="A40" s="1">
        <v>41746</v>
      </c>
      <c r="B40" t="s">
        <v>127</v>
      </c>
      <c r="C40" s="2" t="s">
        <v>131</v>
      </c>
      <c r="D40" s="2">
        <v>22.66</v>
      </c>
    </row>
    <row r="41" spans="1:5">
      <c r="A41" s="1">
        <v>41766</v>
      </c>
      <c r="B41" t="s">
        <v>128</v>
      </c>
      <c r="C41" s="2" t="s">
        <v>131</v>
      </c>
      <c r="D41" s="2">
        <v>32</v>
      </c>
    </row>
    <row r="42" spans="1:5">
      <c r="C42" s="3" t="s">
        <v>13</v>
      </c>
      <c r="D42" s="3" t="s">
        <v>13</v>
      </c>
    </row>
    <row r="43" spans="1:5">
      <c r="A43" s="1"/>
      <c r="B43" t="s">
        <v>15</v>
      </c>
      <c r="D43" s="2">
        <f>SUM(D33:D42)</f>
        <v>610.77</v>
      </c>
    </row>
    <row r="44" spans="1:5">
      <c r="A44" s="1"/>
      <c r="B44" t="s">
        <v>16</v>
      </c>
      <c r="D44" s="2"/>
      <c r="E44" s="2">
        <f>C34-D43</f>
        <v>389.23</v>
      </c>
    </row>
    <row r="45" spans="1:5">
      <c r="A45" s="1"/>
      <c r="D45" s="2"/>
    </row>
    <row r="46" spans="1:5">
      <c r="A46" s="1">
        <v>41971</v>
      </c>
      <c r="D46" s="2"/>
    </row>
    <row r="47" spans="1:5" ht="18.75">
      <c r="A47" s="32" t="s">
        <v>3</v>
      </c>
      <c r="B47" s="32"/>
      <c r="C47" s="5" t="s">
        <v>1</v>
      </c>
      <c r="D47" s="5" t="s">
        <v>2</v>
      </c>
    </row>
    <row r="48" spans="1:5">
      <c r="A48" s="1"/>
      <c r="B48" s="4" t="s">
        <v>76</v>
      </c>
      <c r="C48" s="2"/>
      <c r="D48" s="2"/>
    </row>
    <row r="49" spans="1:4">
      <c r="A49" s="1">
        <v>41662</v>
      </c>
      <c r="B49" t="s">
        <v>77</v>
      </c>
      <c r="C49" s="2">
        <v>10000</v>
      </c>
      <c r="D49" s="2"/>
    </row>
    <row r="50" spans="1:4">
      <c r="A50" s="1">
        <v>41600</v>
      </c>
      <c r="B50" t="s">
        <v>8</v>
      </c>
      <c r="C50" s="2"/>
      <c r="D50" s="2">
        <v>129.4</v>
      </c>
    </row>
    <row r="51" spans="1:4">
      <c r="A51" s="1">
        <v>41604</v>
      </c>
      <c r="B51" t="s">
        <v>9</v>
      </c>
      <c r="C51" s="2"/>
      <c r="D51" s="2">
        <v>13.25</v>
      </c>
    </row>
    <row r="52" spans="1:4">
      <c r="A52" s="1">
        <v>41604</v>
      </c>
      <c r="B52" t="s">
        <v>12</v>
      </c>
      <c r="C52" s="2"/>
      <c r="D52" s="2">
        <v>25</v>
      </c>
    </row>
    <row r="53" spans="1:4">
      <c r="A53" s="1">
        <v>41655</v>
      </c>
      <c r="B53" t="s">
        <v>20</v>
      </c>
      <c r="C53" s="2"/>
      <c r="D53" s="2">
        <v>171.5</v>
      </c>
    </row>
    <row r="54" spans="1:4">
      <c r="A54" s="1">
        <v>41656</v>
      </c>
      <c r="B54" t="s">
        <v>25</v>
      </c>
      <c r="C54" s="2"/>
      <c r="D54" s="2">
        <v>2.79</v>
      </c>
    </row>
    <row r="55" spans="1:4">
      <c r="A55" s="1">
        <v>41676</v>
      </c>
      <c r="B55" t="s">
        <v>80</v>
      </c>
      <c r="D55" s="2">
        <v>176.66</v>
      </c>
    </row>
    <row r="56" spans="1:4">
      <c r="A56" s="1">
        <v>41682</v>
      </c>
      <c r="B56" t="s">
        <v>82</v>
      </c>
      <c r="D56" s="2">
        <v>68.900000000000006</v>
      </c>
    </row>
    <row r="57" spans="1:4">
      <c r="A57" s="1">
        <v>41682</v>
      </c>
      <c r="B57" t="s">
        <v>83</v>
      </c>
      <c r="D57" s="2">
        <v>18.55</v>
      </c>
    </row>
    <row r="58" spans="1:4">
      <c r="A58" s="1">
        <v>41682</v>
      </c>
      <c r="B58" t="s">
        <v>84</v>
      </c>
      <c r="D58" s="2">
        <v>72.569999999999993</v>
      </c>
    </row>
    <row r="59" spans="1:4">
      <c r="A59" s="1">
        <v>41682</v>
      </c>
      <c r="B59" t="s">
        <v>85</v>
      </c>
      <c r="D59" s="2">
        <v>26.65</v>
      </c>
    </row>
    <row r="60" spans="1:4">
      <c r="A60" s="1">
        <v>41683</v>
      </c>
      <c r="B60" t="s">
        <v>86</v>
      </c>
      <c r="D60" s="2">
        <v>726</v>
      </c>
    </row>
    <row r="61" spans="1:4">
      <c r="A61">
        <v>20140318</v>
      </c>
      <c r="B61" t="s">
        <v>168</v>
      </c>
      <c r="C61" s="2" t="s">
        <v>131</v>
      </c>
      <c r="D61" s="2">
        <v>34.25</v>
      </c>
    </row>
    <row r="62" spans="1:4">
      <c r="A62">
        <v>20140318</v>
      </c>
      <c r="B62" t="s">
        <v>169</v>
      </c>
      <c r="C62" s="2" t="s">
        <v>131</v>
      </c>
      <c r="D62" s="2">
        <v>228.69</v>
      </c>
    </row>
    <row r="63" spans="1:4">
      <c r="A63">
        <v>20140417</v>
      </c>
      <c r="B63" t="s">
        <v>170</v>
      </c>
      <c r="C63" s="2" t="s">
        <v>131</v>
      </c>
      <c r="D63" s="2">
        <v>5.78</v>
      </c>
    </row>
    <row r="64" spans="1:4">
      <c r="A64">
        <v>20140521</v>
      </c>
      <c r="B64" t="s">
        <v>171</v>
      </c>
      <c r="C64" s="2" t="s">
        <v>131</v>
      </c>
      <c r="D64" s="2">
        <v>423.5</v>
      </c>
    </row>
    <row r="65" spans="1:5">
      <c r="A65">
        <v>20140604</v>
      </c>
      <c r="B65" t="s">
        <v>174</v>
      </c>
      <c r="C65" s="2" t="s">
        <v>131</v>
      </c>
      <c r="D65" s="2">
        <v>16.52</v>
      </c>
    </row>
    <row r="66" spans="1:5">
      <c r="A66">
        <v>20140604</v>
      </c>
      <c r="B66" t="s">
        <v>175</v>
      </c>
      <c r="C66" s="2" t="s">
        <v>131</v>
      </c>
      <c r="D66" s="2">
        <v>146.44</v>
      </c>
    </row>
    <row r="67" spans="1:5">
      <c r="A67">
        <v>20140616</v>
      </c>
      <c r="B67" t="s">
        <v>176</v>
      </c>
      <c r="C67" s="2" t="s">
        <v>131</v>
      </c>
      <c r="D67" s="2">
        <v>25.6</v>
      </c>
    </row>
    <row r="68" spans="1:5">
      <c r="A68">
        <v>20140623</v>
      </c>
      <c r="B68" t="s">
        <v>177</v>
      </c>
      <c r="C68" s="2" t="s">
        <v>131</v>
      </c>
      <c r="D68" s="2">
        <v>214.24</v>
      </c>
    </row>
    <row r="69" spans="1:5">
      <c r="A69">
        <v>20140623</v>
      </c>
      <c r="B69" t="s">
        <v>178</v>
      </c>
      <c r="C69" s="2" t="s">
        <v>131</v>
      </c>
      <c r="D69" s="2">
        <v>423.5</v>
      </c>
    </row>
    <row r="70" spans="1:5">
      <c r="A70">
        <v>20140704</v>
      </c>
      <c r="B70" t="s">
        <v>179</v>
      </c>
      <c r="C70" s="2" t="s">
        <v>131</v>
      </c>
      <c r="D70" s="2">
        <v>23.46</v>
      </c>
    </row>
    <row r="71" spans="1:5">
      <c r="A71">
        <v>20140710</v>
      </c>
      <c r="B71" t="s">
        <v>126</v>
      </c>
      <c r="C71" s="2" t="s">
        <v>131</v>
      </c>
      <c r="D71" s="2">
        <v>7.65</v>
      </c>
    </row>
    <row r="72" spans="1:5">
      <c r="A72">
        <v>20140710</v>
      </c>
      <c r="B72" t="s">
        <v>180</v>
      </c>
      <c r="C72" s="2" t="s">
        <v>131</v>
      </c>
      <c r="D72" s="2">
        <v>45</v>
      </c>
    </row>
    <row r="73" spans="1:5">
      <c r="A73">
        <v>20140728</v>
      </c>
      <c r="B73" t="s">
        <v>181</v>
      </c>
      <c r="C73" s="2" t="s">
        <v>131</v>
      </c>
      <c r="D73" s="2">
        <v>316.19</v>
      </c>
    </row>
    <row r="74" spans="1:5">
      <c r="A74">
        <v>20140801</v>
      </c>
      <c r="B74" t="s">
        <v>182</v>
      </c>
      <c r="C74" s="2" t="s">
        <v>131</v>
      </c>
      <c r="D74" s="2">
        <v>477</v>
      </c>
    </row>
    <row r="75" spans="1:5">
      <c r="A75">
        <v>20140918</v>
      </c>
      <c r="B75" t="s">
        <v>166</v>
      </c>
      <c r="C75" s="2"/>
      <c r="D75" s="2">
        <v>7.3</v>
      </c>
    </row>
    <row r="76" spans="1:5">
      <c r="A76">
        <v>20140918</v>
      </c>
      <c r="B76" t="s">
        <v>165</v>
      </c>
      <c r="C76" s="2"/>
      <c r="D76" s="2">
        <v>102.2</v>
      </c>
    </row>
    <row r="77" spans="1:5">
      <c r="A77">
        <v>20140919</v>
      </c>
      <c r="B77" t="s">
        <v>167</v>
      </c>
      <c r="C77" s="2"/>
      <c r="D77" s="2">
        <v>18.079999999999998</v>
      </c>
    </row>
    <row r="78" spans="1:5">
      <c r="A78">
        <v>20140925</v>
      </c>
      <c r="B78" t="s">
        <v>172</v>
      </c>
      <c r="C78" s="2"/>
      <c r="D78" s="2">
        <v>7.9</v>
      </c>
    </row>
    <row r="79" spans="1:5">
      <c r="A79" s="17">
        <v>20140918</v>
      </c>
      <c r="B79" t="s">
        <v>191</v>
      </c>
      <c r="D79" s="2">
        <v>7.3</v>
      </c>
      <c r="E79" s="2"/>
    </row>
    <row r="80" spans="1:5">
      <c r="A80">
        <v>20140918</v>
      </c>
      <c r="B80" t="s">
        <v>193</v>
      </c>
      <c r="D80" s="2">
        <v>102.2</v>
      </c>
      <c r="E80" s="2"/>
    </row>
    <row r="81" spans="1:5">
      <c r="A81">
        <v>20140919</v>
      </c>
      <c r="B81" t="s">
        <v>195</v>
      </c>
      <c r="D81" s="2">
        <v>18.079999999999998</v>
      </c>
      <c r="E81" s="2"/>
    </row>
    <row r="82" spans="1:5">
      <c r="A82">
        <v>20141006</v>
      </c>
      <c r="B82" t="s">
        <v>195</v>
      </c>
      <c r="D82" s="2">
        <v>31.6</v>
      </c>
      <c r="E82" s="2"/>
    </row>
    <row r="83" spans="1:5">
      <c r="A83">
        <v>20141009</v>
      </c>
      <c r="B83" t="s">
        <v>199</v>
      </c>
      <c r="D83" s="2">
        <v>88.33</v>
      </c>
      <c r="E83" s="2"/>
    </row>
    <row r="84" spans="1:5">
      <c r="A84">
        <v>20141014</v>
      </c>
      <c r="B84" t="s">
        <v>206</v>
      </c>
      <c r="D84" s="2">
        <v>44.1</v>
      </c>
      <c r="E84" s="2"/>
    </row>
    <row r="85" spans="1:5">
      <c r="A85">
        <v>20141014</v>
      </c>
      <c r="B85" t="s">
        <v>195</v>
      </c>
      <c r="D85" s="2">
        <v>85.3</v>
      </c>
      <c r="E85" s="2"/>
    </row>
    <row r="86" spans="1:5">
      <c r="A86">
        <v>20141016</v>
      </c>
      <c r="B86" t="s">
        <v>214</v>
      </c>
      <c r="D86" s="2">
        <v>100</v>
      </c>
      <c r="E86" s="2"/>
    </row>
    <row r="87" spans="1:5">
      <c r="A87">
        <v>20141027</v>
      </c>
      <c r="B87" t="s">
        <v>222</v>
      </c>
      <c r="D87" s="2">
        <v>480</v>
      </c>
      <c r="E87" s="2"/>
    </row>
    <row r="88" spans="1:5">
      <c r="A88">
        <v>20141111</v>
      </c>
      <c r="B88" t="s">
        <v>228</v>
      </c>
      <c r="D88" s="2">
        <v>131.88999999999999</v>
      </c>
      <c r="E88" s="2"/>
    </row>
    <row r="89" spans="1:5">
      <c r="A89" s="1"/>
      <c r="C89" s="3" t="s">
        <v>13</v>
      </c>
      <c r="D89" s="3" t="s">
        <v>13</v>
      </c>
    </row>
    <row r="90" spans="1:5">
      <c r="A90" s="1"/>
      <c r="B90" t="s">
        <v>15</v>
      </c>
      <c r="D90" s="2">
        <f>SUM(D50:D89)</f>
        <v>5043.3700000000008</v>
      </c>
    </row>
    <row r="91" spans="1:5">
      <c r="A91" s="1"/>
      <c r="B91" t="s">
        <v>16</v>
      </c>
      <c r="D91" s="2"/>
      <c r="E91" s="2">
        <f>C49-D90</f>
        <v>4956.6299999999992</v>
      </c>
    </row>
    <row r="92" spans="1:5">
      <c r="D92" s="3"/>
      <c r="E92" s="3" t="s">
        <v>13</v>
      </c>
    </row>
    <row r="93" spans="1:5">
      <c r="D93" s="10" t="s">
        <v>78</v>
      </c>
      <c r="E93" s="2">
        <f>SUM(E3:E91)</f>
        <v>6803.9</v>
      </c>
    </row>
    <row r="94" spans="1:5">
      <c r="C94" s="2"/>
      <c r="D94" s="2"/>
    </row>
    <row r="95" spans="1:5">
      <c r="D95" s="1"/>
    </row>
  </sheetData>
  <mergeCells count="3">
    <mergeCell ref="A2:B2"/>
    <mergeCell ref="A32:B32"/>
    <mergeCell ref="A47:B47"/>
  </mergeCells>
  <printOptions gridLines="1"/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zoomScale="130" zoomScaleNormal="130" workbookViewId="0"/>
  </sheetViews>
  <sheetFormatPr defaultRowHeight="15"/>
  <cols>
    <col min="1" max="1" width="11.5703125" customWidth="1"/>
    <col min="2" max="2" width="68.140625" customWidth="1"/>
    <col min="3" max="5" width="12.7109375" customWidth="1"/>
  </cols>
  <sheetData>
    <row r="1" spans="1:4">
      <c r="A1" s="1">
        <v>41907</v>
      </c>
    </row>
    <row r="2" spans="1:4" ht="18.75">
      <c r="A2" s="32" t="s">
        <v>3</v>
      </c>
      <c r="B2" s="32"/>
      <c r="C2" s="5" t="s">
        <v>1</v>
      </c>
      <c r="D2" s="5" t="s">
        <v>2</v>
      </c>
    </row>
    <row r="3" spans="1:4">
      <c r="B3" t="s">
        <v>4</v>
      </c>
      <c r="C3" s="2">
        <v>17250</v>
      </c>
      <c r="D3" s="2"/>
    </row>
    <row r="4" spans="1:4">
      <c r="A4" s="1">
        <v>41518</v>
      </c>
      <c r="B4" t="s">
        <v>5</v>
      </c>
      <c r="C4" s="2"/>
      <c r="D4" s="2">
        <v>14906.84</v>
      </c>
    </row>
    <row r="5" spans="1:4">
      <c r="B5" s="4" t="s">
        <v>24</v>
      </c>
      <c r="C5" s="2">
        <f>C3-D4</f>
        <v>2343.16</v>
      </c>
      <c r="D5" s="2"/>
    </row>
    <row r="6" spans="1:4">
      <c r="A6" s="1">
        <v>41542</v>
      </c>
      <c r="B6" t="s">
        <v>6</v>
      </c>
      <c r="C6" s="2"/>
      <c r="D6" s="2">
        <v>166.98</v>
      </c>
    </row>
    <row r="7" spans="1:4">
      <c r="A7" s="1">
        <v>41542</v>
      </c>
      <c r="B7" t="s">
        <v>7</v>
      </c>
      <c r="C7" s="2"/>
      <c r="D7" s="2">
        <v>50.22</v>
      </c>
    </row>
    <row r="8" spans="1:4">
      <c r="A8" s="1">
        <v>41568</v>
      </c>
      <c r="B8" t="s">
        <v>11</v>
      </c>
      <c r="C8" s="2"/>
      <c r="D8" s="2">
        <v>7.65</v>
      </c>
    </row>
    <row r="9" spans="1:4">
      <c r="A9" s="1">
        <v>41582</v>
      </c>
      <c r="B9" t="s">
        <v>10</v>
      </c>
      <c r="C9" s="2"/>
      <c r="D9" s="2">
        <v>10</v>
      </c>
    </row>
    <row r="10" spans="1:4">
      <c r="A10" s="1">
        <v>41613</v>
      </c>
      <c r="B10" t="s">
        <v>14</v>
      </c>
      <c r="C10" s="2"/>
      <c r="D10" s="2">
        <v>12.4</v>
      </c>
    </row>
    <row r="11" spans="1:4">
      <c r="A11" s="1">
        <v>41652</v>
      </c>
      <c r="B11" t="s">
        <v>18</v>
      </c>
      <c r="C11" s="2"/>
      <c r="D11" s="2">
        <v>29.59</v>
      </c>
    </row>
    <row r="12" spans="1:4">
      <c r="A12" s="1">
        <v>41675</v>
      </c>
      <c r="B12" t="s">
        <v>79</v>
      </c>
      <c r="D12" s="2">
        <v>143.59</v>
      </c>
    </row>
    <row r="13" spans="1:4">
      <c r="A13" s="1">
        <v>41680</v>
      </c>
      <c r="B13" t="s">
        <v>81</v>
      </c>
      <c r="D13" s="2">
        <v>24.15</v>
      </c>
    </row>
    <row r="14" spans="1:4">
      <c r="A14" s="1">
        <v>41691</v>
      </c>
      <c r="B14" t="s">
        <v>87</v>
      </c>
      <c r="D14" s="2">
        <v>106</v>
      </c>
    </row>
    <row r="15" spans="1:4">
      <c r="A15">
        <v>20140314</v>
      </c>
      <c r="B15" t="s">
        <v>157</v>
      </c>
      <c r="C15" s="2">
        <v>30</v>
      </c>
      <c r="D15" s="2" t="s">
        <v>131</v>
      </c>
    </row>
    <row r="16" spans="1:4">
      <c r="A16">
        <v>20140318</v>
      </c>
      <c r="B16" t="s">
        <v>161</v>
      </c>
      <c r="C16" s="2" t="s">
        <v>131</v>
      </c>
      <c r="D16" s="2">
        <v>16</v>
      </c>
    </row>
    <row r="17" spans="1:8">
      <c r="A17">
        <v>20140319</v>
      </c>
      <c r="B17" t="s">
        <v>160</v>
      </c>
      <c r="C17" s="2">
        <v>25</v>
      </c>
      <c r="D17" s="2" t="s">
        <v>131</v>
      </c>
    </row>
    <row r="18" spans="1:8">
      <c r="A18">
        <v>20140411</v>
      </c>
      <c r="B18" t="s">
        <v>106</v>
      </c>
      <c r="C18" s="2">
        <v>10</v>
      </c>
      <c r="D18" s="2" t="s">
        <v>131</v>
      </c>
    </row>
    <row r="19" spans="1:8">
      <c r="A19">
        <v>20140417</v>
      </c>
      <c r="B19" t="s">
        <v>159</v>
      </c>
      <c r="C19" s="2" t="s">
        <v>131</v>
      </c>
      <c r="D19" s="2">
        <v>64.23</v>
      </c>
    </row>
    <row r="20" spans="1:8">
      <c r="A20">
        <v>20140616</v>
      </c>
      <c r="B20" t="s">
        <v>158</v>
      </c>
      <c r="C20" s="2" t="s">
        <v>131</v>
      </c>
      <c r="D20" s="2">
        <v>86.88</v>
      </c>
    </row>
    <row r="21" spans="1:8">
      <c r="A21">
        <v>20140704</v>
      </c>
      <c r="B21" t="s">
        <v>162</v>
      </c>
      <c r="C21" s="2" t="s">
        <v>131</v>
      </c>
      <c r="D21" s="2">
        <v>15.02</v>
      </c>
    </row>
    <row r="22" spans="1:8">
      <c r="A22">
        <v>20140710</v>
      </c>
      <c r="B22" t="s">
        <v>163</v>
      </c>
      <c r="C22" s="2" t="s">
        <v>131</v>
      </c>
      <c r="D22" s="2">
        <v>25.8</v>
      </c>
    </row>
    <row r="23" spans="1:8">
      <c r="A23">
        <v>20140728</v>
      </c>
      <c r="B23" t="s">
        <v>164</v>
      </c>
      <c r="C23" s="2" t="s">
        <v>131</v>
      </c>
      <c r="D23" s="2">
        <v>19.53</v>
      </c>
    </row>
    <row r="24" spans="1:8">
      <c r="A24">
        <v>20140925</v>
      </c>
      <c r="B24" t="s">
        <v>172</v>
      </c>
      <c r="C24" s="2"/>
      <c r="D24" s="2">
        <v>40.9</v>
      </c>
    </row>
    <row r="25" spans="1:8">
      <c r="A25">
        <v>20140925</v>
      </c>
      <c r="B25" t="s">
        <v>173</v>
      </c>
      <c r="C25" s="2"/>
      <c r="D25" s="2">
        <v>39.18</v>
      </c>
    </row>
    <row r="26" spans="1:8">
      <c r="A26" s="1"/>
      <c r="C26" s="3" t="s">
        <v>13</v>
      </c>
      <c r="D26" s="3" t="s">
        <v>13</v>
      </c>
      <c r="H26" s="2"/>
    </row>
    <row r="27" spans="1:8">
      <c r="A27" s="1"/>
      <c r="B27" t="s">
        <v>15</v>
      </c>
      <c r="D27" s="2">
        <f>SUM(D6:D26)</f>
        <v>858.11999999999978</v>
      </c>
    </row>
    <row r="28" spans="1:8">
      <c r="B28" t="s">
        <v>16</v>
      </c>
      <c r="D28" s="2"/>
      <c r="E28" s="2">
        <f>C5-D27</f>
        <v>1485.04</v>
      </c>
    </row>
    <row r="29" spans="1:8">
      <c r="D29" s="2"/>
      <c r="E29" s="2"/>
    </row>
    <row r="30" spans="1:8">
      <c r="A30" s="1">
        <v>41907</v>
      </c>
    </row>
    <row r="31" spans="1:8" ht="18.75">
      <c r="A31" s="32" t="s">
        <v>3</v>
      </c>
      <c r="B31" s="32"/>
      <c r="C31" s="5" t="s">
        <v>1</v>
      </c>
      <c r="D31" s="5" t="s">
        <v>2</v>
      </c>
    </row>
    <row r="32" spans="1:8">
      <c r="B32" s="4" t="s">
        <v>21</v>
      </c>
    </row>
    <row r="33" spans="1:5">
      <c r="A33" s="1">
        <v>41536</v>
      </c>
      <c r="B33" t="s">
        <v>0</v>
      </c>
      <c r="C33" s="2">
        <v>1000</v>
      </c>
      <c r="D33" s="2"/>
    </row>
    <row r="34" spans="1:5">
      <c r="A34" s="7">
        <v>41632</v>
      </c>
      <c r="B34" s="8" t="s">
        <v>17</v>
      </c>
      <c r="C34" s="9"/>
      <c r="D34" s="9">
        <v>30.52</v>
      </c>
    </row>
    <row r="35" spans="1:5">
      <c r="A35" s="1">
        <v>41652</v>
      </c>
      <c r="B35" t="s">
        <v>19</v>
      </c>
      <c r="C35" s="2"/>
      <c r="D35" s="2">
        <v>44</v>
      </c>
    </row>
    <row r="36" spans="1:5">
      <c r="A36" s="1">
        <v>41655</v>
      </c>
      <c r="B36" t="s">
        <v>22</v>
      </c>
      <c r="C36" s="2"/>
      <c r="D36" s="2">
        <v>4.3499999999999996</v>
      </c>
    </row>
    <row r="37" spans="1:5">
      <c r="A37" s="1">
        <v>41656</v>
      </c>
      <c r="B37" t="s">
        <v>23</v>
      </c>
      <c r="D37" s="2">
        <v>424</v>
      </c>
    </row>
    <row r="38" spans="1:5">
      <c r="A38">
        <v>20140310</v>
      </c>
      <c r="B38" t="s">
        <v>125</v>
      </c>
      <c r="C38" s="2" t="s">
        <v>131</v>
      </c>
      <c r="D38" s="2">
        <v>53.24</v>
      </c>
    </row>
    <row r="39" spans="1:5">
      <c r="A39">
        <v>20140417</v>
      </c>
      <c r="B39" t="s">
        <v>127</v>
      </c>
      <c r="C39" s="2" t="s">
        <v>131</v>
      </c>
      <c r="D39" s="2">
        <v>22.66</v>
      </c>
    </row>
    <row r="40" spans="1:5">
      <c r="A40">
        <v>20140507</v>
      </c>
      <c r="B40" t="s">
        <v>128</v>
      </c>
      <c r="C40" s="2" t="s">
        <v>131</v>
      </c>
      <c r="D40" s="2">
        <v>32</v>
      </c>
    </row>
    <row r="41" spans="1:5">
      <c r="C41" s="3" t="s">
        <v>13</v>
      </c>
      <c r="D41" s="3" t="s">
        <v>13</v>
      </c>
    </row>
    <row r="42" spans="1:5">
      <c r="A42" s="1"/>
      <c r="B42" t="s">
        <v>15</v>
      </c>
      <c r="D42" s="2">
        <f>SUM(D32:D41)</f>
        <v>610.77</v>
      </c>
    </row>
    <row r="43" spans="1:5">
      <c r="A43" s="1"/>
      <c r="B43" t="s">
        <v>16</v>
      </c>
      <c r="D43" s="2"/>
      <c r="E43" s="2">
        <f>C33-D42</f>
        <v>389.23</v>
      </c>
    </row>
    <row r="44" spans="1:5">
      <c r="A44" s="1"/>
      <c r="D44" s="2"/>
    </row>
    <row r="45" spans="1:5">
      <c r="A45" s="1">
        <v>41907</v>
      </c>
      <c r="D45" s="2"/>
    </row>
    <row r="46" spans="1:5" ht="18.75">
      <c r="A46" s="32" t="s">
        <v>3</v>
      </c>
      <c r="B46" s="32"/>
      <c r="C46" s="5" t="s">
        <v>1</v>
      </c>
      <c r="D46" s="5" t="s">
        <v>2</v>
      </c>
    </row>
    <row r="47" spans="1:5">
      <c r="A47" s="1"/>
      <c r="B47" s="4" t="s">
        <v>76</v>
      </c>
      <c r="C47" s="2"/>
      <c r="D47" s="2"/>
    </row>
    <row r="48" spans="1:5">
      <c r="A48" s="1">
        <v>41662</v>
      </c>
      <c r="B48" t="s">
        <v>77</v>
      </c>
      <c r="C48" s="2">
        <v>10000</v>
      </c>
      <c r="D48" s="2"/>
    </row>
    <row r="49" spans="1:4">
      <c r="A49" s="1">
        <v>41600</v>
      </c>
      <c r="B49" t="s">
        <v>8</v>
      </c>
      <c r="C49" s="2"/>
      <c r="D49" s="2">
        <v>129.4</v>
      </c>
    </row>
    <row r="50" spans="1:4">
      <c r="A50" s="1">
        <v>41604</v>
      </c>
      <c r="B50" t="s">
        <v>9</v>
      </c>
      <c r="C50" s="2"/>
      <c r="D50" s="2">
        <v>13.25</v>
      </c>
    </row>
    <row r="51" spans="1:4">
      <c r="A51" s="1">
        <v>41604</v>
      </c>
      <c r="B51" t="s">
        <v>12</v>
      </c>
      <c r="C51" s="2"/>
      <c r="D51" s="2">
        <v>25</v>
      </c>
    </row>
    <row r="52" spans="1:4">
      <c r="A52" s="1">
        <v>41655</v>
      </c>
      <c r="B52" t="s">
        <v>20</v>
      </c>
      <c r="C52" s="2"/>
      <c r="D52" s="2">
        <v>171.5</v>
      </c>
    </row>
    <row r="53" spans="1:4">
      <c r="A53" s="1">
        <v>41656</v>
      </c>
      <c r="B53" t="s">
        <v>25</v>
      </c>
      <c r="C53" s="2"/>
      <c r="D53" s="2">
        <v>2.79</v>
      </c>
    </row>
    <row r="54" spans="1:4">
      <c r="A54" s="1">
        <v>41676</v>
      </c>
      <c r="B54" t="s">
        <v>80</v>
      </c>
      <c r="D54" s="2">
        <v>176.66</v>
      </c>
    </row>
    <row r="55" spans="1:4">
      <c r="A55" s="1">
        <v>41682</v>
      </c>
      <c r="B55" t="s">
        <v>82</v>
      </c>
      <c r="D55" s="2">
        <v>68.900000000000006</v>
      </c>
    </row>
    <row r="56" spans="1:4">
      <c r="A56" s="1">
        <v>41682</v>
      </c>
      <c r="B56" t="s">
        <v>83</v>
      </c>
      <c r="D56" s="2">
        <v>18.55</v>
      </c>
    </row>
    <row r="57" spans="1:4">
      <c r="A57" s="1">
        <v>41682</v>
      </c>
      <c r="B57" t="s">
        <v>84</v>
      </c>
      <c r="D57" s="2">
        <v>72.569999999999993</v>
      </c>
    </row>
    <row r="58" spans="1:4">
      <c r="A58" s="1">
        <v>41682</v>
      </c>
      <c r="B58" t="s">
        <v>85</v>
      </c>
      <c r="D58" s="2">
        <v>26.65</v>
      </c>
    </row>
    <row r="59" spans="1:4">
      <c r="A59" s="1">
        <v>41683</v>
      </c>
      <c r="B59" t="s">
        <v>86</v>
      </c>
      <c r="D59" s="2">
        <v>726</v>
      </c>
    </row>
    <row r="60" spans="1:4">
      <c r="A60">
        <v>20140318</v>
      </c>
      <c r="B60" t="s">
        <v>168</v>
      </c>
      <c r="C60" s="2" t="s">
        <v>131</v>
      </c>
      <c r="D60" s="2">
        <v>34.25</v>
      </c>
    </row>
    <row r="61" spans="1:4">
      <c r="A61">
        <v>20140318</v>
      </c>
      <c r="B61" t="s">
        <v>169</v>
      </c>
      <c r="C61" s="2" t="s">
        <v>131</v>
      </c>
      <c r="D61" s="2">
        <v>228.69</v>
      </c>
    </row>
    <row r="62" spans="1:4">
      <c r="A62">
        <v>20140417</v>
      </c>
      <c r="B62" t="s">
        <v>170</v>
      </c>
      <c r="C62" s="2" t="s">
        <v>131</v>
      </c>
      <c r="D62" s="2">
        <v>5.78</v>
      </c>
    </row>
    <row r="63" spans="1:4">
      <c r="A63">
        <v>20140521</v>
      </c>
      <c r="B63" t="s">
        <v>171</v>
      </c>
      <c r="C63" s="2" t="s">
        <v>131</v>
      </c>
      <c r="D63" s="2">
        <v>423.5</v>
      </c>
    </row>
    <row r="64" spans="1:4">
      <c r="A64">
        <v>20140604</v>
      </c>
      <c r="B64" t="s">
        <v>174</v>
      </c>
      <c r="C64" s="2" t="s">
        <v>131</v>
      </c>
      <c r="D64" s="2">
        <v>16.52</v>
      </c>
    </row>
    <row r="65" spans="1:5">
      <c r="A65">
        <v>20140604</v>
      </c>
      <c r="B65" t="s">
        <v>175</v>
      </c>
      <c r="C65" s="2" t="s">
        <v>131</v>
      </c>
      <c r="D65" s="2">
        <v>146.44</v>
      </c>
    </row>
    <row r="66" spans="1:5">
      <c r="A66">
        <v>20140616</v>
      </c>
      <c r="B66" t="s">
        <v>176</v>
      </c>
      <c r="C66" s="2" t="s">
        <v>131</v>
      </c>
      <c r="D66" s="2">
        <v>25.6</v>
      </c>
    </row>
    <row r="67" spans="1:5">
      <c r="A67">
        <v>20140623</v>
      </c>
      <c r="B67" t="s">
        <v>177</v>
      </c>
      <c r="C67" s="2" t="s">
        <v>131</v>
      </c>
      <c r="D67" s="2">
        <v>214.24</v>
      </c>
    </row>
    <row r="68" spans="1:5">
      <c r="A68">
        <v>20140623</v>
      </c>
      <c r="B68" t="s">
        <v>178</v>
      </c>
      <c r="C68" s="2" t="s">
        <v>131</v>
      </c>
      <c r="D68" s="2">
        <v>423.5</v>
      </c>
    </row>
    <row r="69" spans="1:5">
      <c r="A69">
        <v>20140704</v>
      </c>
      <c r="B69" t="s">
        <v>179</v>
      </c>
      <c r="C69" s="2" t="s">
        <v>131</v>
      </c>
      <c r="D69" s="2">
        <v>23.46</v>
      </c>
    </row>
    <row r="70" spans="1:5">
      <c r="A70">
        <v>20140710</v>
      </c>
      <c r="B70" t="s">
        <v>126</v>
      </c>
      <c r="C70" s="2" t="s">
        <v>131</v>
      </c>
      <c r="D70" s="2">
        <v>7.65</v>
      </c>
    </row>
    <row r="71" spans="1:5">
      <c r="A71">
        <v>20140710</v>
      </c>
      <c r="B71" t="s">
        <v>180</v>
      </c>
      <c r="C71" s="2" t="s">
        <v>131</v>
      </c>
      <c r="D71" s="2">
        <v>45</v>
      </c>
    </row>
    <row r="72" spans="1:5">
      <c r="A72">
        <v>20140728</v>
      </c>
      <c r="B72" t="s">
        <v>181</v>
      </c>
      <c r="C72" s="2" t="s">
        <v>131</v>
      </c>
      <c r="D72" s="2">
        <v>316.19</v>
      </c>
    </row>
    <row r="73" spans="1:5">
      <c r="A73">
        <v>20140801</v>
      </c>
      <c r="B73" t="s">
        <v>182</v>
      </c>
      <c r="C73" s="2" t="s">
        <v>131</v>
      </c>
      <c r="D73" s="2">
        <v>477</v>
      </c>
    </row>
    <row r="74" spans="1:5">
      <c r="A74">
        <v>20140918</v>
      </c>
      <c r="B74" t="s">
        <v>166</v>
      </c>
      <c r="C74" s="2"/>
      <c r="D74" s="2">
        <v>7.3</v>
      </c>
    </row>
    <row r="75" spans="1:5">
      <c r="A75">
        <v>20140918</v>
      </c>
      <c r="B75" t="s">
        <v>165</v>
      </c>
      <c r="C75" s="2"/>
      <c r="D75" s="2">
        <v>102.2</v>
      </c>
    </row>
    <row r="76" spans="1:5">
      <c r="A76">
        <v>20140919</v>
      </c>
      <c r="B76" t="s">
        <v>167</v>
      </c>
      <c r="C76" s="2"/>
      <c r="D76" s="2">
        <v>18.079999999999998</v>
      </c>
    </row>
    <row r="77" spans="1:5">
      <c r="A77">
        <v>20140925</v>
      </c>
      <c r="B77" t="s">
        <v>172</v>
      </c>
      <c r="C77" s="2"/>
      <c r="D77" s="2">
        <v>7.9</v>
      </c>
    </row>
    <row r="78" spans="1:5">
      <c r="A78" s="1"/>
      <c r="C78" s="3" t="s">
        <v>13</v>
      </c>
      <c r="D78" s="3" t="s">
        <v>13</v>
      </c>
    </row>
    <row r="79" spans="1:5">
      <c r="A79" s="1"/>
      <c r="B79" t="s">
        <v>15</v>
      </c>
      <c r="D79" s="2">
        <f>SUM(D49:D78)</f>
        <v>3954.57</v>
      </c>
    </row>
    <row r="80" spans="1:5">
      <c r="A80" s="1"/>
      <c r="B80" t="s">
        <v>16</v>
      </c>
      <c r="D80" s="2"/>
      <c r="E80" s="2">
        <f>C48-D79</f>
        <v>6045.43</v>
      </c>
    </row>
    <row r="81" spans="3:5">
      <c r="D81" s="3"/>
      <c r="E81" s="3" t="s">
        <v>13</v>
      </c>
    </row>
    <row r="82" spans="3:5">
      <c r="D82" s="10" t="s">
        <v>78</v>
      </c>
      <c r="E82" s="2">
        <f>SUM(E3:E80)</f>
        <v>7919.7000000000007</v>
      </c>
    </row>
    <row r="83" spans="3:5">
      <c r="C83" s="2"/>
      <c r="D83" s="2"/>
    </row>
    <row r="84" spans="3:5">
      <c r="D84" s="1"/>
    </row>
    <row r="85" spans="3:5">
      <c r="D85" s="1"/>
    </row>
    <row r="86" spans="3:5">
      <c r="C86" s="2"/>
    </row>
  </sheetData>
  <mergeCells count="3">
    <mergeCell ref="A2:B2"/>
    <mergeCell ref="A31:B31"/>
    <mergeCell ref="A46:B46"/>
  </mergeCells>
  <printOptions gridLines="1"/>
  <pageMargins left="0.70866141732283472" right="0.70866141732283472" top="0.74803149606299213" bottom="0.74803149606299213" header="0.31496062992125984" footer="0.31496062992125984"/>
  <pageSetup paperSize="9" scale="41"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8"/>
  <sheetViews>
    <sheetView zoomScaleNormal="100" workbookViewId="0">
      <selection activeCell="B31" sqref="B31"/>
    </sheetView>
  </sheetViews>
  <sheetFormatPr defaultRowHeight="15"/>
  <cols>
    <col min="1" max="1" width="10.7109375" bestFit="1" customWidth="1"/>
    <col min="2" max="3" width="38.7109375" customWidth="1"/>
    <col min="4" max="5" width="12.7109375" customWidth="1"/>
  </cols>
  <sheetData>
    <row r="1" spans="1:5" ht="18.75">
      <c r="A1" s="32" t="s">
        <v>63</v>
      </c>
      <c r="B1" s="32"/>
      <c r="C1" s="6"/>
      <c r="D1" s="5" t="s">
        <v>1</v>
      </c>
      <c r="E1" s="5" t="s">
        <v>2</v>
      </c>
    </row>
    <row r="2" spans="1:5" ht="18.75">
      <c r="A2" s="6"/>
      <c r="B2" s="6" t="s">
        <v>26</v>
      </c>
      <c r="C2" s="6" t="s">
        <v>27</v>
      </c>
      <c r="D2" s="5"/>
      <c r="E2" s="5"/>
    </row>
    <row r="3" spans="1:5">
      <c r="A3" s="1">
        <v>41228</v>
      </c>
      <c r="B3" t="s">
        <v>40</v>
      </c>
      <c r="D3" s="2">
        <v>11950</v>
      </c>
      <c r="E3" s="2"/>
    </row>
    <row r="4" spans="1:5">
      <c r="A4" s="1">
        <v>41257</v>
      </c>
      <c r="B4" t="s">
        <v>41</v>
      </c>
      <c r="D4" s="2">
        <v>1774.3</v>
      </c>
      <c r="E4" s="2"/>
    </row>
    <row r="5" spans="1:5">
      <c r="A5" s="1">
        <v>41297</v>
      </c>
      <c r="B5" t="s">
        <v>28</v>
      </c>
      <c r="C5" t="s">
        <v>29</v>
      </c>
      <c r="D5" s="2"/>
      <c r="E5" s="2">
        <v>1696</v>
      </c>
    </row>
    <row r="6" spans="1:5">
      <c r="A6" s="1">
        <v>41334</v>
      </c>
      <c r="B6" t="s">
        <v>30</v>
      </c>
      <c r="C6" t="s">
        <v>29</v>
      </c>
      <c r="D6" s="2"/>
      <c r="E6" s="2">
        <v>2003.4</v>
      </c>
    </row>
    <row r="7" spans="1:5">
      <c r="A7" s="1">
        <v>41347</v>
      </c>
      <c r="B7" t="s">
        <v>34</v>
      </c>
      <c r="C7" t="s">
        <v>31</v>
      </c>
      <c r="D7" s="2"/>
      <c r="E7" s="2">
        <v>160</v>
      </c>
    </row>
    <row r="8" spans="1:5">
      <c r="A8" s="1">
        <v>41376</v>
      </c>
      <c r="B8" t="s">
        <v>32</v>
      </c>
      <c r="C8" t="s">
        <v>29</v>
      </c>
      <c r="D8" s="2"/>
      <c r="E8" s="2">
        <v>1330.3</v>
      </c>
    </row>
    <row r="9" spans="1:5">
      <c r="A9" s="1">
        <v>41386</v>
      </c>
      <c r="B9" t="s">
        <v>33</v>
      </c>
      <c r="C9" t="s">
        <v>35</v>
      </c>
      <c r="D9" s="2"/>
      <c r="E9" s="2">
        <v>80</v>
      </c>
    </row>
    <row r="10" spans="1:5">
      <c r="A10" s="1">
        <v>41410</v>
      </c>
      <c r="B10" t="s">
        <v>36</v>
      </c>
      <c r="C10" t="s">
        <v>29</v>
      </c>
      <c r="D10" s="2"/>
      <c r="E10" s="2">
        <v>2385</v>
      </c>
    </row>
    <row r="11" spans="1:5">
      <c r="A11" s="1">
        <v>41414</v>
      </c>
      <c r="B11" t="s">
        <v>37</v>
      </c>
      <c r="C11" t="s">
        <v>35</v>
      </c>
      <c r="D11" s="2"/>
      <c r="E11" s="2">
        <v>80</v>
      </c>
    </row>
    <row r="12" spans="1:5">
      <c r="A12" s="1">
        <v>41428</v>
      </c>
      <c r="B12" t="s">
        <v>42</v>
      </c>
      <c r="D12" s="2">
        <v>22.5</v>
      </c>
      <c r="E12" s="2"/>
    </row>
    <row r="13" spans="1:5">
      <c r="A13" s="1">
        <v>41436</v>
      </c>
      <c r="B13" t="s">
        <v>43</v>
      </c>
      <c r="D13" s="2">
        <v>140</v>
      </c>
      <c r="E13" s="2"/>
    </row>
    <row r="14" spans="1:5">
      <c r="A14" s="1">
        <v>41437</v>
      </c>
      <c r="B14" t="s">
        <v>44</v>
      </c>
      <c r="D14" s="2">
        <v>2200</v>
      </c>
      <c r="E14" s="2"/>
    </row>
    <row r="15" spans="1:5">
      <c r="A15" s="1">
        <v>41442</v>
      </c>
      <c r="B15" t="s">
        <v>45</v>
      </c>
      <c r="D15" s="2">
        <v>525</v>
      </c>
      <c r="E15" s="2"/>
    </row>
    <row r="16" spans="1:5">
      <c r="A16" s="1">
        <v>41463</v>
      </c>
      <c r="B16" t="s">
        <v>39</v>
      </c>
      <c r="C16" t="s">
        <v>35</v>
      </c>
      <c r="D16" s="2"/>
      <c r="E16" s="2">
        <v>80</v>
      </c>
    </row>
    <row r="17" spans="1:5">
      <c r="A17" s="1">
        <v>41463</v>
      </c>
      <c r="B17" t="s">
        <v>38</v>
      </c>
      <c r="C17" t="s">
        <v>29</v>
      </c>
      <c r="D17" s="2"/>
      <c r="E17" s="2">
        <v>1696</v>
      </c>
    </row>
    <row r="18" spans="1:5">
      <c r="A18" s="1">
        <v>41478</v>
      </c>
      <c r="B18" t="s">
        <v>47</v>
      </c>
      <c r="C18" t="s">
        <v>46</v>
      </c>
      <c r="D18" s="2"/>
      <c r="E18" s="2">
        <v>100</v>
      </c>
    </row>
    <row r="19" spans="1:5">
      <c r="A19" s="1">
        <v>41506</v>
      </c>
      <c r="B19" t="s">
        <v>48</v>
      </c>
      <c r="D19" s="2">
        <v>231.25</v>
      </c>
      <c r="E19" s="2"/>
    </row>
    <row r="20" spans="1:5">
      <c r="A20" s="1">
        <v>41551</v>
      </c>
      <c r="B20" t="s">
        <v>49</v>
      </c>
      <c r="C20" t="s">
        <v>29</v>
      </c>
      <c r="D20" s="2"/>
      <c r="E20" s="2">
        <v>1643</v>
      </c>
    </row>
    <row r="21" spans="1:5">
      <c r="A21" s="1">
        <v>41554</v>
      </c>
      <c r="B21" t="s">
        <v>51</v>
      </c>
      <c r="C21" t="s">
        <v>35</v>
      </c>
      <c r="D21" s="2"/>
      <c r="E21" s="2">
        <v>120</v>
      </c>
    </row>
    <row r="22" spans="1:5">
      <c r="A22" s="1">
        <v>41556</v>
      </c>
      <c r="B22" t="s">
        <v>43</v>
      </c>
      <c r="D22" s="2">
        <v>140</v>
      </c>
      <c r="E22" s="2"/>
    </row>
    <row r="23" spans="1:5">
      <c r="A23" s="1">
        <v>41572</v>
      </c>
      <c r="B23" t="s">
        <v>50</v>
      </c>
      <c r="D23" s="2">
        <v>40</v>
      </c>
      <c r="E23" s="2"/>
    </row>
    <row r="24" spans="1:5">
      <c r="A24" s="1">
        <v>41589</v>
      </c>
      <c r="B24" t="s">
        <v>52</v>
      </c>
      <c r="C24" t="s">
        <v>29</v>
      </c>
      <c r="D24" s="2"/>
      <c r="E24" s="2">
        <v>1945.1</v>
      </c>
    </row>
    <row r="25" spans="1:5">
      <c r="A25" s="1">
        <v>41600</v>
      </c>
      <c r="B25" t="s">
        <v>53</v>
      </c>
      <c r="C25" t="s">
        <v>35</v>
      </c>
      <c r="D25" s="2"/>
      <c r="E25" s="2">
        <v>235</v>
      </c>
    </row>
    <row r="26" spans="1:5">
      <c r="A26" s="1">
        <v>41604</v>
      </c>
      <c r="B26" t="s">
        <v>54</v>
      </c>
      <c r="C26" t="s">
        <v>29</v>
      </c>
      <c r="D26" s="2"/>
      <c r="E26" s="2">
        <v>1680.1</v>
      </c>
    </row>
    <row r="27" spans="1:5">
      <c r="A27" s="1">
        <v>41607</v>
      </c>
      <c r="B27" t="s">
        <v>55</v>
      </c>
      <c r="C27" t="s">
        <v>35</v>
      </c>
      <c r="D27" s="2"/>
      <c r="E27" s="2">
        <v>80</v>
      </c>
    </row>
    <row r="28" spans="1:5">
      <c r="A28" s="1">
        <v>41607</v>
      </c>
      <c r="B28" t="s">
        <v>47</v>
      </c>
      <c r="C28" t="s">
        <v>46</v>
      </c>
      <c r="D28" s="2"/>
      <c r="E28" s="2">
        <v>100</v>
      </c>
    </row>
    <row r="29" spans="1:5">
      <c r="A29" s="1">
        <v>41638</v>
      </c>
      <c r="B29" t="s">
        <v>56</v>
      </c>
      <c r="C29" t="s">
        <v>29</v>
      </c>
      <c r="D29" s="2"/>
      <c r="E29" s="2">
        <v>193.6</v>
      </c>
    </row>
    <row r="30" spans="1:5">
      <c r="A30" s="1">
        <v>41639</v>
      </c>
      <c r="B30" t="s">
        <v>57</v>
      </c>
      <c r="D30" s="2">
        <v>1000</v>
      </c>
      <c r="E30" s="2"/>
    </row>
    <row r="31" spans="1:5">
      <c r="A31" s="1">
        <v>41639</v>
      </c>
      <c r="B31" t="s">
        <v>90</v>
      </c>
      <c r="D31" s="2">
        <v>60</v>
      </c>
      <c r="E31" s="2"/>
    </row>
    <row r="32" spans="1:5">
      <c r="A32" s="1">
        <v>41639</v>
      </c>
      <c r="B32" t="s">
        <v>89</v>
      </c>
      <c r="D32" s="2"/>
      <c r="E32" s="2">
        <f>12*8*3*0.58</f>
        <v>167.04</v>
      </c>
    </row>
    <row r="33" spans="1:9">
      <c r="A33" s="1">
        <v>41688</v>
      </c>
      <c r="B33" t="s">
        <v>88</v>
      </c>
      <c r="D33" s="2">
        <v>480</v>
      </c>
      <c r="E33" s="2"/>
    </row>
    <row r="34" spans="1:9">
      <c r="A34" s="1"/>
      <c r="D34" s="3" t="s">
        <v>13</v>
      </c>
      <c r="E34" s="3" t="s">
        <v>13</v>
      </c>
    </row>
    <row r="35" spans="1:9">
      <c r="A35" s="1"/>
      <c r="C35" t="s">
        <v>58</v>
      </c>
      <c r="D35" s="2">
        <f>SUM(D3:D34)</f>
        <v>18563.05</v>
      </c>
    </row>
    <row r="36" spans="1:9">
      <c r="A36" s="1"/>
      <c r="C36" t="s">
        <v>59</v>
      </c>
      <c r="E36" s="2">
        <f>SUM(E3:E34)</f>
        <v>15774.540000000003</v>
      </c>
    </row>
    <row r="37" spans="1:9">
      <c r="A37" s="1"/>
      <c r="C37" t="s">
        <v>16</v>
      </c>
      <c r="D37" s="14">
        <f>D35-E36</f>
        <v>2788.5099999999966</v>
      </c>
    </row>
    <row r="38" spans="1:9">
      <c r="A38" s="1"/>
      <c r="D38" s="2"/>
      <c r="E38" s="2"/>
    </row>
    <row r="39" spans="1:9">
      <c r="A39" s="1"/>
      <c r="D39" s="2"/>
      <c r="E39" s="2"/>
    </row>
    <row r="40" spans="1:9">
      <c r="A40" s="1"/>
      <c r="D40" s="2"/>
      <c r="E40" s="2"/>
    </row>
    <row r="41" spans="1:9">
      <c r="A41" s="1"/>
      <c r="D41" s="2"/>
      <c r="E41" s="2"/>
    </row>
    <row r="42" spans="1:9">
      <c r="A42" s="1"/>
      <c r="D42" s="2"/>
      <c r="E42" s="2"/>
    </row>
    <row r="43" spans="1:9">
      <c r="A43" s="1"/>
      <c r="D43" s="2"/>
      <c r="E43" s="2"/>
    </row>
    <row r="44" spans="1:9">
      <c r="A44" s="1"/>
      <c r="D44" s="3"/>
      <c r="E44" s="3"/>
      <c r="I44" s="2"/>
    </row>
    <row r="45" spans="1:9">
      <c r="A45" s="1"/>
      <c r="E45" s="2"/>
    </row>
    <row r="46" spans="1:9">
      <c r="E46" s="2"/>
    </row>
    <row r="48" spans="1:9">
      <c r="B48" s="4"/>
      <c r="C48" s="4"/>
    </row>
    <row r="49" spans="1:5">
      <c r="A49" s="1"/>
      <c r="D49" s="2"/>
      <c r="E49" s="2"/>
    </row>
    <row r="50" spans="1:5">
      <c r="A50" s="1"/>
      <c r="D50" s="2"/>
      <c r="E50" s="2"/>
    </row>
    <row r="51" spans="1:5">
      <c r="A51" s="1"/>
      <c r="D51" s="2"/>
      <c r="E51" s="2"/>
    </row>
    <row r="52" spans="1:5">
      <c r="A52" s="1"/>
      <c r="D52" s="2"/>
      <c r="E52" s="2"/>
    </row>
    <row r="53" spans="1:5">
      <c r="A53" s="1"/>
      <c r="E53" s="2"/>
    </row>
    <row r="54" spans="1:5">
      <c r="E54" s="1"/>
    </row>
    <row r="55" spans="1:5">
      <c r="D55" s="3"/>
      <c r="E55" s="3"/>
    </row>
    <row r="56" spans="1:5">
      <c r="E56" s="2"/>
    </row>
    <row r="57" spans="1:5">
      <c r="E57" s="2"/>
    </row>
    <row r="58" spans="1:5">
      <c r="E58" s="1"/>
    </row>
  </sheetData>
  <mergeCells count="1">
    <mergeCell ref="A1:B1"/>
  </mergeCell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zoomScaleNormal="100" workbookViewId="0">
      <selection sqref="A1:F34"/>
    </sheetView>
  </sheetViews>
  <sheetFormatPr defaultRowHeight="15"/>
  <cols>
    <col min="1" max="1" width="12.5703125" customWidth="1"/>
    <col min="2" max="2" width="35.42578125" customWidth="1"/>
    <col min="3" max="3" width="25.28515625" customWidth="1"/>
    <col min="4" max="4" width="13.7109375" customWidth="1"/>
    <col min="5" max="5" width="13.28515625" customWidth="1"/>
    <col min="6" max="6" width="11" customWidth="1"/>
  </cols>
  <sheetData>
    <row r="1" spans="1:5">
      <c r="A1" s="1">
        <v>42082</v>
      </c>
    </row>
    <row r="2" spans="1:5" ht="18.75">
      <c r="A2" s="32" t="s">
        <v>64</v>
      </c>
      <c r="B2" s="32"/>
      <c r="C2" s="6"/>
      <c r="D2" s="5" t="s">
        <v>1</v>
      </c>
      <c r="E2" s="5" t="s">
        <v>2</v>
      </c>
    </row>
    <row r="3" spans="1:5" ht="18.75">
      <c r="A3" s="6"/>
      <c r="B3" s="6" t="s">
        <v>26</v>
      </c>
      <c r="C3" s="6" t="s">
        <v>27</v>
      </c>
      <c r="D3" s="5"/>
      <c r="E3" s="5"/>
    </row>
    <row r="4" spans="1:5">
      <c r="A4" s="1">
        <v>41617</v>
      </c>
      <c r="B4" t="s">
        <v>40</v>
      </c>
      <c r="D4" s="2">
        <v>11000</v>
      </c>
      <c r="E4" s="2"/>
    </row>
    <row r="5" spans="1:5">
      <c r="A5" s="1">
        <v>41640</v>
      </c>
      <c r="B5" t="s">
        <v>60</v>
      </c>
      <c r="D5" s="14">
        <v>2955.5499999999975</v>
      </c>
      <c r="E5" s="2"/>
    </row>
    <row r="6" spans="1:5">
      <c r="A6" s="1">
        <v>41652</v>
      </c>
      <c r="B6" t="s">
        <v>61</v>
      </c>
      <c r="C6" t="s">
        <v>35</v>
      </c>
      <c r="D6" s="2"/>
      <c r="E6" s="2">
        <v>80</v>
      </c>
    </row>
    <row r="7" spans="1:5">
      <c r="A7" s="1">
        <v>41655</v>
      </c>
      <c r="B7" t="s">
        <v>62</v>
      </c>
      <c r="C7" t="s">
        <v>29</v>
      </c>
      <c r="D7" s="2"/>
      <c r="E7" s="2">
        <v>1662.08</v>
      </c>
    </row>
    <row r="8" spans="1:5">
      <c r="A8" s="1">
        <v>41683</v>
      </c>
      <c r="B8" t="s">
        <v>44</v>
      </c>
      <c r="D8" s="2">
        <v>2200</v>
      </c>
      <c r="E8" s="2"/>
    </row>
    <row r="9" spans="1:5">
      <c r="A9">
        <v>20140228</v>
      </c>
      <c r="B9" t="s">
        <v>132</v>
      </c>
      <c r="C9" t="s">
        <v>29</v>
      </c>
      <c r="E9" s="2">
        <v>2366.98</v>
      </c>
    </row>
    <row r="10" spans="1:5">
      <c r="A10">
        <v>20140410</v>
      </c>
      <c r="B10" t="s">
        <v>133</v>
      </c>
      <c r="C10" t="s">
        <v>29</v>
      </c>
      <c r="E10" s="2">
        <v>1680.1</v>
      </c>
    </row>
    <row r="11" spans="1:5">
      <c r="A11">
        <v>20140410</v>
      </c>
      <c r="B11" t="s">
        <v>33</v>
      </c>
      <c r="C11" t="s">
        <v>35</v>
      </c>
      <c r="E11" s="2">
        <v>80</v>
      </c>
    </row>
    <row r="12" spans="1:5">
      <c r="A12">
        <v>20140521</v>
      </c>
      <c r="B12" t="s">
        <v>37</v>
      </c>
      <c r="C12" t="s">
        <v>35</v>
      </c>
      <c r="E12" s="2">
        <v>80</v>
      </c>
    </row>
    <row r="13" spans="1:5">
      <c r="A13">
        <v>20140528</v>
      </c>
      <c r="B13" t="s">
        <v>134</v>
      </c>
      <c r="C13" t="s">
        <v>29</v>
      </c>
      <c r="E13" s="2">
        <v>2361.6799999999998</v>
      </c>
    </row>
    <row r="14" spans="1:5">
      <c r="A14">
        <v>20140704</v>
      </c>
      <c r="B14" t="s">
        <v>135</v>
      </c>
      <c r="C14" t="s">
        <v>29</v>
      </c>
      <c r="E14" s="2">
        <v>1961</v>
      </c>
    </row>
    <row r="15" spans="1:5">
      <c r="A15">
        <v>20140704</v>
      </c>
      <c r="B15" t="s">
        <v>39</v>
      </c>
      <c r="C15" t="s">
        <v>35</v>
      </c>
      <c r="E15" s="2">
        <v>80</v>
      </c>
    </row>
    <row r="16" spans="1:5">
      <c r="A16">
        <v>20140908</v>
      </c>
      <c r="B16" t="s">
        <v>137</v>
      </c>
      <c r="C16" t="s">
        <v>29</v>
      </c>
      <c r="E16" s="2">
        <v>2265.12</v>
      </c>
    </row>
    <row r="17" spans="1:6">
      <c r="A17">
        <v>20140908</v>
      </c>
      <c r="B17" t="s">
        <v>136</v>
      </c>
      <c r="C17" t="s">
        <v>35</v>
      </c>
      <c r="E17" s="2">
        <v>80</v>
      </c>
    </row>
    <row r="18" spans="1:6">
      <c r="A18">
        <v>20141009</v>
      </c>
      <c r="B18" t="s">
        <v>51</v>
      </c>
      <c r="C18" t="s">
        <v>35</v>
      </c>
      <c r="D18" s="12"/>
      <c r="E18" s="2">
        <v>80</v>
      </c>
    </row>
    <row r="19" spans="1:6">
      <c r="A19">
        <v>20141016</v>
      </c>
      <c r="B19" t="s">
        <v>337</v>
      </c>
      <c r="C19" t="s">
        <v>29</v>
      </c>
      <c r="D19" s="12"/>
      <c r="E19" s="2">
        <v>1664.2</v>
      </c>
    </row>
    <row r="20" spans="1:6">
      <c r="A20">
        <v>20141124</v>
      </c>
      <c r="B20" t="s">
        <v>55</v>
      </c>
      <c r="C20" t="s">
        <v>35</v>
      </c>
      <c r="D20" s="12"/>
      <c r="E20" s="2">
        <v>80</v>
      </c>
    </row>
    <row r="21" spans="1:6">
      <c r="A21" s="17">
        <v>20141128</v>
      </c>
      <c r="B21" t="s">
        <v>232</v>
      </c>
      <c r="C21" t="s">
        <v>35</v>
      </c>
      <c r="D21" s="12"/>
      <c r="E21" s="2">
        <v>215</v>
      </c>
    </row>
    <row r="22" spans="1:6">
      <c r="A22" s="17">
        <v>20141128</v>
      </c>
      <c r="B22" t="s">
        <v>89</v>
      </c>
      <c r="C22" t="s">
        <v>35</v>
      </c>
      <c r="D22" s="12"/>
      <c r="E22" s="2">
        <v>44.8</v>
      </c>
    </row>
    <row r="23" spans="1:6">
      <c r="A23" s="17">
        <v>20141202</v>
      </c>
      <c r="C23" t="s">
        <v>327</v>
      </c>
      <c r="D23" s="2"/>
      <c r="E23" s="2">
        <v>200</v>
      </c>
    </row>
    <row r="24" spans="1:6">
      <c r="A24" s="17">
        <v>20141203</v>
      </c>
      <c r="C24" t="s">
        <v>328</v>
      </c>
      <c r="D24" s="2">
        <v>370</v>
      </c>
    </row>
    <row r="25" spans="1:6">
      <c r="A25" s="17">
        <v>20141204</v>
      </c>
      <c r="B25" t="s">
        <v>338</v>
      </c>
      <c r="C25" t="s">
        <v>29</v>
      </c>
      <c r="E25" s="2">
        <v>3112.12</v>
      </c>
    </row>
    <row r="26" spans="1:6">
      <c r="A26" s="17">
        <v>20141205</v>
      </c>
      <c r="B26" t="s">
        <v>357</v>
      </c>
      <c r="C26" t="s">
        <v>329</v>
      </c>
      <c r="D26" s="2">
        <v>60</v>
      </c>
      <c r="E26" s="2"/>
    </row>
    <row r="27" spans="1:6">
      <c r="A27" s="17">
        <v>20141208</v>
      </c>
      <c r="B27" t="s">
        <v>357</v>
      </c>
      <c r="C27" t="s">
        <v>330</v>
      </c>
      <c r="D27" s="2">
        <v>90</v>
      </c>
      <c r="E27" s="2"/>
    </row>
    <row r="28" spans="1:6">
      <c r="A28" s="17">
        <v>20141223</v>
      </c>
      <c r="B28" t="s">
        <v>367</v>
      </c>
      <c r="D28" s="2">
        <v>1080</v>
      </c>
      <c r="F28" s="14">
        <v>960</v>
      </c>
    </row>
    <row r="29" spans="1:6">
      <c r="A29" s="17">
        <v>20141230</v>
      </c>
      <c r="B29" t="s">
        <v>357</v>
      </c>
      <c r="C29" t="s">
        <v>333</v>
      </c>
      <c r="D29" s="2">
        <v>280</v>
      </c>
    </row>
    <row r="30" spans="1:6">
      <c r="A30" s="17">
        <v>20141231</v>
      </c>
      <c r="B30" t="s">
        <v>57</v>
      </c>
      <c r="D30" s="2">
        <v>1000</v>
      </c>
      <c r="E30" s="2"/>
    </row>
    <row r="31" spans="1:6">
      <c r="A31" s="1"/>
      <c r="D31" s="3" t="s">
        <v>13</v>
      </c>
      <c r="E31" s="3" t="s">
        <v>13</v>
      </c>
    </row>
    <row r="32" spans="1:6">
      <c r="A32" s="1"/>
      <c r="C32" t="s">
        <v>368</v>
      </c>
      <c r="D32" s="2">
        <f>SUM(D4:D31)</f>
        <v>19035.549999999996</v>
      </c>
    </row>
    <row r="33" spans="1:5">
      <c r="A33" s="1"/>
      <c r="C33" t="s">
        <v>59</v>
      </c>
      <c r="E33" s="2">
        <f>SUM(E4:E31)</f>
        <v>18093.079999999998</v>
      </c>
    </row>
    <row r="34" spans="1:5">
      <c r="A34" s="1"/>
      <c r="C34" t="s">
        <v>16</v>
      </c>
      <c r="D34" s="2">
        <f>D32-E33</f>
        <v>942.46999999999753</v>
      </c>
    </row>
    <row r="35" spans="1:5">
      <c r="B35" s="4"/>
      <c r="C35" s="4"/>
    </row>
    <row r="36" spans="1:5">
      <c r="A36" s="1"/>
      <c r="D36" s="2"/>
      <c r="E36" s="2"/>
    </row>
    <row r="37" spans="1:5">
      <c r="A37" s="1"/>
      <c r="D37" s="2"/>
      <c r="E37" s="2"/>
    </row>
    <row r="38" spans="1:5">
      <c r="A38" s="1"/>
      <c r="D38" s="2"/>
      <c r="E38" s="2"/>
    </row>
    <row r="39" spans="1:5">
      <c r="A39" s="1"/>
      <c r="D39" s="2"/>
      <c r="E39" s="2"/>
    </row>
    <row r="40" spans="1:5">
      <c r="A40" s="1"/>
      <c r="E40" s="2"/>
    </row>
    <row r="41" spans="1:5">
      <c r="E41" s="1"/>
    </row>
    <row r="42" spans="1:5">
      <c r="D42" s="3"/>
      <c r="E42" s="3"/>
    </row>
    <row r="43" spans="1:5">
      <c r="E43" s="2"/>
    </row>
    <row r="44" spans="1:5">
      <c r="E44" s="2"/>
    </row>
    <row r="45" spans="1:5">
      <c r="E45" s="1"/>
    </row>
  </sheetData>
  <mergeCells count="1"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1"/>
  <sheetViews>
    <sheetView zoomScale="115" zoomScaleNormal="115" workbookViewId="0">
      <selection activeCell="E22" sqref="E22"/>
    </sheetView>
  </sheetViews>
  <sheetFormatPr defaultRowHeight="15"/>
  <cols>
    <col min="1" max="1" width="12.28515625" customWidth="1"/>
    <col min="2" max="3" width="38.7109375" customWidth="1"/>
    <col min="4" max="5" width="11.42578125" bestFit="1" customWidth="1"/>
    <col min="7" max="7" width="14.42578125" customWidth="1"/>
  </cols>
  <sheetData>
    <row r="1" spans="1:8" ht="18.75">
      <c r="A1" s="32" t="s">
        <v>65</v>
      </c>
      <c r="B1" s="32"/>
      <c r="C1" s="6"/>
      <c r="D1" s="5" t="s">
        <v>1</v>
      </c>
      <c r="E1" s="5" t="s">
        <v>2</v>
      </c>
    </row>
    <row r="2" spans="1:8" ht="18.75">
      <c r="A2" s="6"/>
      <c r="B2" s="6" t="s">
        <v>26</v>
      </c>
      <c r="C2" s="6" t="s">
        <v>27</v>
      </c>
      <c r="D2" s="5"/>
      <c r="E2" s="5"/>
    </row>
    <row r="3" spans="1:8">
      <c r="A3" s="1"/>
      <c r="B3" t="s">
        <v>41</v>
      </c>
      <c r="D3" s="2">
        <v>254.47999999999996</v>
      </c>
      <c r="E3" s="2"/>
      <c r="G3" t="s">
        <v>66</v>
      </c>
      <c r="H3" s="2">
        <v>659.92</v>
      </c>
    </row>
    <row r="4" spans="1:8">
      <c r="A4" s="1">
        <v>41319</v>
      </c>
      <c r="B4" t="s">
        <v>40</v>
      </c>
      <c r="D4" s="2">
        <v>500</v>
      </c>
      <c r="E4" s="2"/>
      <c r="G4" t="s">
        <v>67</v>
      </c>
      <c r="H4" s="2">
        <v>405.44</v>
      </c>
    </row>
    <row r="5" spans="1:8">
      <c r="A5" s="1">
        <v>41346</v>
      </c>
      <c r="B5" t="s">
        <v>69</v>
      </c>
      <c r="C5" t="s">
        <v>68</v>
      </c>
      <c r="D5" s="2"/>
      <c r="E5" s="2">
        <v>26.4</v>
      </c>
      <c r="H5" s="2">
        <f>H3-H4</f>
        <v>254.47999999999996</v>
      </c>
    </row>
    <row r="6" spans="1:8">
      <c r="A6" s="1">
        <v>41386</v>
      </c>
      <c r="B6" t="s">
        <v>71</v>
      </c>
      <c r="C6" t="s">
        <v>70</v>
      </c>
      <c r="D6" s="2"/>
      <c r="E6" s="2">
        <v>100</v>
      </c>
    </row>
    <row r="7" spans="1:8">
      <c r="A7" s="1">
        <v>41437</v>
      </c>
      <c r="D7" s="2"/>
      <c r="E7" s="2">
        <v>14.4</v>
      </c>
    </row>
    <row r="8" spans="1:8">
      <c r="A8" s="1">
        <v>41528</v>
      </c>
      <c r="B8" t="s">
        <v>72</v>
      </c>
      <c r="C8" t="s">
        <v>35</v>
      </c>
      <c r="D8" s="2"/>
      <c r="E8" s="2">
        <v>357.2</v>
      </c>
    </row>
    <row r="9" spans="1:8">
      <c r="A9" s="1">
        <v>41569</v>
      </c>
      <c r="D9" s="2"/>
      <c r="E9" s="2">
        <v>10.65</v>
      </c>
    </row>
    <row r="10" spans="1:8">
      <c r="A10" s="1">
        <v>41569</v>
      </c>
      <c r="D10" s="2"/>
      <c r="E10" s="2">
        <v>3.65</v>
      </c>
    </row>
    <row r="11" spans="1:8">
      <c r="A11" s="1">
        <v>41569</v>
      </c>
      <c r="D11" s="2"/>
      <c r="E11" s="2">
        <v>9</v>
      </c>
    </row>
    <row r="12" spans="1:8">
      <c r="A12" s="1"/>
      <c r="D12" s="2"/>
      <c r="E12" s="2">
        <v>60</v>
      </c>
    </row>
    <row r="13" spans="1:8">
      <c r="A13" s="1"/>
      <c r="D13" s="2"/>
      <c r="E13" s="2">
        <v>22.45</v>
      </c>
    </row>
    <row r="14" spans="1:8">
      <c r="A14" s="1"/>
      <c r="D14" s="3" t="s">
        <v>13</v>
      </c>
      <c r="E14" s="3" t="s">
        <v>13</v>
      </c>
    </row>
    <row r="15" spans="1:8">
      <c r="A15" s="1"/>
      <c r="C15" t="s">
        <v>58</v>
      </c>
      <c r="D15" s="2">
        <f>SUM(D3:D13)</f>
        <v>754.48</v>
      </c>
    </row>
    <row r="16" spans="1:8">
      <c r="A16" s="1"/>
      <c r="C16" t="s">
        <v>59</v>
      </c>
      <c r="E16" s="2">
        <f>SUM(E3:E13)</f>
        <v>603.75</v>
      </c>
    </row>
    <row r="17" spans="1:5">
      <c r="A17" s="1"/>
      <c r="C17" t="s">
        <v>16</v>
      </c>
      <c r="D17" s="2">
        <f>D15-E16</f>
        <v>150.73000000000002</v>
      </c>
    </row>
    <row r="18" spans="1:5">
      <c r="A18" s="1"/>
      <c r="D18" s="2"/>
      <c r="E18" s="2"/>
    </row>
    <row r="19" spans="1:5">
      <c r="A19" s="1"/>
      <c r="D19" s="2"/>
      <c r="E19" s="2"/>
    </row>
    <row r="20" spans="1:5">
      <c r="A20" s="1"/>
      <c r="D20" s="2"/>
      <c r="E20" s="2"/>
    </row>
    <row r="21" spans="1:5">
      <c r="A21" s="1"/>
      <c r="D21" s="2"/>
      <c r="E21" s="2"/>
    </row>
    <row r="22" spans="1:5">
      <c r="A22" s="1"/>
      <c r="D22" s="2"/>
      <c r="E22" s="2"/>
    </row>
    <row r="23" spans="1:5">
      <c r="A23" s="1"/>
      <c r="D23" s="2"/>
      <c r="E23" s="2"/>
    </row>
    <row r="24" spans="1:5">
      <c r="A24" s="1"/>
      <c r="D24" s="2"/>
      <c r="E24" s="2"/>
    </row>
    <row r="25" spans="1:5">
      <c r="A25" s="1"/>
      <c r="D25" s="2"/>
      <c r="E25" s="2"/>
    </row>
    <row r="26" spans="1:5">
      <c r="A26" s="1"/>
      <c r="D26" s="2"/>
      <c r="E26" s="2"/>
    </row>
    <row r="27" spans="1:5">
      <c r="A27" s="1"/>
      <c r="D27" s="2"/>
      <c r="E27" s="2"/>
    </row>
    <row r="28" spans="1:5">
      <c r="A28" s="1"/>
      <c r="D28" s="2"/>
      <c r="E28" s="2"/>
    </row>
    <row r="29" spans="1:5">
      <c r="A29" s="1"/>
      <c r="D29" s="2"/>
      <c r="E29" s="2"/>
    </row>
    <row r="30" spans="1:5">
      <c r="A30" s="1"/>
      <c r="D30" s="2"/>
      <c r="E30" s="2"/>
    </row>
    <row r="31" spans="1:5">
      <c r="A31" s="1"/>
      <c r="D31" s="2"/>
      <c r="E31" s="2"/>
    </row>
    <row r="32" spans="1:5">
      <c r="A32" s="1"/>
      <c r="D32" s="2"/>
      <c r="E32" s="2"/>
    </row>
    <row r="33" spans="1:9">
      <c r="A33" s="1"/>
      <c r="D33" s="2"/>
      <c r="E33" s="2"/>
    </row>
    <row r="34" spans="1:9">
      <c r="A34" s="1"/>
      <c r="D34" s="2"/>
      <c r="E34" s="2"/>
    </row>
    <row r="35" spans="1:9">
      <c r="A35" s="1"/>
      <c r="D35" s="2"/>
      <c r="E35" s="2"/>
    </row>
    <row r="36" spans="1:9">
      <c r="A36" s="1"/>
      <c r="D36" s="2"/>
      <c r="E36" s="2"/>
    </row>
    <row r="37" spans="1:9">
      <c r="A37" s="1"/>
      <c r="D37" s="3" t="s">
        <v>13</v>
      </c>
      <c r="E37" s="3" t="s">
        <v>13</v>
      </c>
    </row>
    <row r="38" spans="1:9">
      <c r="A38" s="1"/>
      <c r="C38" t="s">
        <v>58</v>
      </c>
      <c r="D38" s="2">
        <f>SUM(D3:D37)</f>
        <v>1659.69</v>
      </c>
    </row>
    <row r="39" spans="1:9">
      <c r="A39" s="1"/>
      <c r="C39" t="s">
        <v>59</v>
      </c>
      <c r="E39" s="2">
        <f>SUM(E3:E37)</f>
        <v>1207.5</v>
      </c>
    </row>
    <row r="40" spans="1:9">
      <c r="A40" s="1"/>
      <c r="C40" t="s">
        <v>16</v>
      </c>
      <c r="D40" s="2">
        <f>D38-E39</f>
        <v>452.19000000000005</v>
      </c>
    </row>
    <row r="41" spans="1:9">
      <c r="A41" s="1"/>
      <c r="D41" s="2"/>
      <c r="E41" s="2"/>
    </row>
    <row r="42" spans="1:9">
      <c r="A42" s="1"/>
      <c r="D42" s="2"/>
      <c r="E42" s="2"/>
    </row>
    <row r="43" spans="1:9">
      <c r="A43" s="1"/>
      <c r="D43" s="2"/>
      <c r="E43" s="2"/>
    </row>
    <row r="44" spans="1:9">
      <c r="A44" s="1"/>
      <c r="D44" s="2"/>
      <c r="E44" s="2"/>
    </row>
    <row r="45" spans="1:9">
      <c r="A45" s="1"/>
      <c r="D45" s="2"/>
      <c r="E45" s="2"/>
    </row>
    <row r="46" spans="1:9">
      <c r="A46" s="1"/>
      <c r="D46" s="2"/>
      <c r="E46" s="2"/>
    </row>
    <row r="47" spans="1:9">
      <c r="A47" s="1"/>
      <c r="D47" s="3"/>
      <c r="E47" s="3"/>
      <c r="I47" s="2"/>
    </row>
    <row r="48" spans="1:9">
      <c r="A48" s="1"/>
      <c r="E48" s="2"/>
    </row>
    <row r="49" spans="1:5">
      <c r="E49" s="2"/>
    </row>
    <row r="51" spans="1:5">
      <c r="B51" s="4"/>
      <c r="C51" s="4"/>
    </row>
    <row r="52" spans="1:5">
      <c r="A52" s="1"/>
      <c r="D52" s="2"/>
      <c r="E52" s="2"/>
    </row>
    <row r="53" spans="1:5">
      <c r="A53" s="1"/>
      <c r="D53" s="2"/>
      <c r="E53" s="2"/>
    </row>
    <row r="54" spans="1:5">
      <c r="A54" s="1"/>
      <c r="D54" s="2"/>
      <c r="E54" s="2"/>
    </row>
    <row r="55" spans="1:5">
      <c r="A55" s="1"/>
      <c r="D55" s="2"/>
      <c r="E55" s="2"/>
    </row>
    <row r="56" spans="1:5">
      <c r="A56" s="1"/>
      <c r="E56" s="2"/>
    </row>
    <row r="57" spans="1:5">
      <c r="E57" s="1"/>
    </row>
    <row r="58" spans="1:5">
      <c r="D58" s="3"/>
      <c r="E58" s="3"/>
    </row>
    <row r="59" spans="1:5">
      <c r="E59" s="2"/>
    </row>
    <row r="60" spans="1:5">
      <c r="E60" s="2"/>
    </row>
    <row r="61" spans="1:5">
      <c r="E61" s="1"/>
    </row>
  </sheetData>
  <mergeCells count="1">
    <mergeCell ref="A1:B1"/>
  </mergeCells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1"/>
  <sheetViews>
    <sheetView zoomScale="115" zoomScaleNormal="115" workbookViewId="0">
      <selection activeCell="A28" sqref="A28"/>
    </sheetView>
  </sheetViews>
  <sheetFormatPr defaultRowHeight="15"/>
  <cols>
    <col min="1" max="1" width="11.28515625" bestFit="1" customWidth="1"/>
    <col min="2" max="3" width="38.7109375" customWidth="1"/>
    <col min="4" max="5" width="11.42578125" bestFit="1" customWidth="1"/>
    <col min="7" max="7" width="14.42578125" customWidth="1"/>
  </cols>
  <sheetData>
    <row r="1" spans="1:8" ht="18.75">
      <c r="A1" s="32" t="s">
        <v>73</v>
      </c>
      <c r="B1" s="32"/>
      <c r="C1" s="6"/>
      <c r="D1" s="5" t="s">
        <v>1</v>
      </c>
      <c r="E1" s="5" t="s">
        <v>2</v>
      </c>
    </row>
    <row r="2" spans="1:8" ht="18.75">
      <c r="A2" s="6"/>
      <c r="B2" s="6" t="s">
        <v>26</v>
      </c>
      <c r="C2" s="6" t="s">
        <v>27</v>
      </c>
      <c r="D2" s="5"/>
      <c r="E2" s="5"/>
    </row>
    <row r="3" spans="1:8">
      <c r="A3" s="1">
        <v>41202</v>
      </c>
      <c r="B3" t="s">
        <v>41</v>
      </c>
      <c r="D3" s="2">
        <v>8.4</v>
      </c>
      <c r="E3" s="2"/>
      <c r="H3" s="2"/>
    </row>
    <row r="4" spans="1:8">
      <c r="A4" s="1">
        <v>41360</v>
      </c>
      <c r="B4" t="s">
        <v>74</v>
      </c>
      <c r="D4" s="2">
        <v>300</v>
      </c>
      <c r="E4" s="2"/>
      <c r="H4" s="2"/>
    </row>
    <row r="5" spans="1:8">
      <c r="A5" s="1"/>
      <c r="B5" t="s">
        <v>75</v>
      </c>
      <c r="E5" s="2">
        <f>5*80</f>
        <v>400</v>
      </c>
      <c r="H5" s="2"/>
    </row>
    <row r="6" spans="1:8">
      <c r="A6" s="1"/>
      <c r="D6" s="3" t="s">
        <v>13</v>
      </c>
      <c r="E6" s="3" t="s">
        <v>13</v>
      </c>
    </row>
    <row r="7" spans="1:8">
      <c r="A7" s="1"/>
      <c r="C7" t="s">
        <v>58</v>
      </c>
      <c r="D7" s="2">
        <f>SUM(D3:D6)</f>
        <v>308.39999999999998</v>
      </c>
    </row>
    <row r="8" spans="1:8">
      <c r="A8" s="1"/>
      <c r="C8" t="s">
        <v>59</v>
      </c>
      <c r="E8" s="2">
        <f>SUM(E3:E6)</f>
        <v>400</v>
      </c>
    </row>
    <row r="9" spans="1:8">
      <c r="A9" s="1"/>
      <c r="C9" t="s">
        <v>16</v>
      </c>
      <c r="D9" s="2">
        <f>D7-E8</f>
        <v>-91.600000000000023</v>
      </c>
    </row>
    <row r="10" spans="1:8">
      <c r="A10" s="1"/>
      <c r="D10" s="2"/>
      <c r="E10" s="2"/>
    </row>
    <row r="11" spans="1:8" ht="18.75">
      <c r="A11" s="32" t="s">
        <v>138</v>
      </c>
      <c r="B11" s="32"/>
      <c r="C11" s="11"/>
      <c r="D11" s="5" t="s">
        <v>1</v>
      </c>
      <c r="E11" s="5" t="s">
        <v>2</v>
      </c>
    </row>
    <row r="12" spans="1:8" ht="18.75">
      <c r="A12" s="11"/>
      <c r="B12" s="11" t="s">
        <v>26</v>
      </c>
      <c r="C12" s="11" t="s">
        <v>27</v>
      </c>
      <c r="D12" s="5"/>
      <c r="E12" s="5"/>
    </row>
    <row r="13" spans="1:8">
      <c r="A13">
        <v>20140410</v>
      </c>
      <c r="B13" t="s">
        <v>140</v>
      </c>
      <c r="C13" s="2" t="s">
        <v>35</v>
      </c>
      <c r="E13" s="2">
        <v>32.5</v>
      </c>
    </row>
    <row r="14" spans="1:8">
      <c r="A14">
        <v>20140410</v>
      </c>
      <c r="B14" t="s">
        <v>139</v>
      </c>
      <c r="C14" s="2" t="s">
        <v>35</v>
      </c>
      <c r="E14" s="2">
        <v>70</v>
      </c>
    </row>
    <row r="15" spans="1:8">
      <c r="A15">
        <v>20140606</v>
      </c>
      <c r="B15" t="s">
        <v>141</v>
      </c>
      <c r="C15" s="2" t="s">
        <v>35</v>
      </c>
      <c r="E15" s="2">
        <v>101.45</v>
      </c>
    </row>
    <row r="16" spans="1:8">
      <c r="A16">
        <v>20140908</v>
      </c>
      <c r="B16" t="s">
        <v>142</v>
      </c>
      <c r="C16" s="2" t="s">
        <v>35</v>
      </c>
      <c r="E16" s="2">
        <v>85.8</v>
      </c>
    </row>
    <row r="17" spans="1:9">
      <c r="A17" s="1"/>
      <c r="D17" s="3" t="s">
        <v>13</v>
      </c>
      <c r="E17" s="3" t="s">
        <v>13</v>
      </c>
      <c r="I17" s="2"/>
    </row>
    <row r="18" spans="1:9">
      <c r="A18" s="1"/>
      <c r="C18" t="s">
        <v>58</v>
      </c>
      <c r="D18" s="2">
        <f>SUM(D14:D17)</f>
        <v>0</v>
      </c>
    </row>
    <row r="19" spans="1:9">
      <c r="C19" t="s">
        <v>59</v>
      </c>
      <c r="E19" s="2">
        <f>SUM(E13:E17)</f>
        <v>289.75</v>
      </c>
    </row>
    <row r="20" spans="1:9">
      <c r="C20" t="s">
        <v>16</v>
      </c>
      <c r="D20" s="2">
        <f>D9-E19</f>
        <v>-381.35</v>
      </c>
    </row>
    <row r="21" spans="1:9">
      <c r="B21" s="4"/>
      <c r="C21" s="4"/>
    </row>
    <row r="22" spans="1:9">
      <c r="A22" s="17">
        <v>20141009</v>
      </c>
      <c r="B22" t="s">
        <v>103</v>
      </c>
      <c r="D22" s="12"/>
      <c r="E22" s="12">
        <v>100</v>
      </c>
    </row>
    <row r="23" spans="1:9">
      <c r="A23" s="17">
        <v>20141015</v>
      </c>
      <c r="B23" t="s">
        <v>103</v>
      </c>
      <c r="D23" s="12"/>
      <c r="E23" s="12">
        <v>62.45</v>
      </c>
    </row>
    <row r="24" spans="1:9">
      <c r="A24" s="17">
        <v>20150309</v>
      </c>
      <c r="B24" t="s">
        <v>103</v>
      </c>
      <c r="C24" s="2"/>
      <c r="E24" s="12">
        <v>14.35</v>
      </c>
    </row>
    <row r="25" spans="1:9">
      <c r="A25" s="17">
        <v>20150313</v>
      </c>
      <c r="B25" t="s">
        <v>103</v>
      </c>
      <c r="C25" s="2"/>
      <c r="E25" s="12">
        <v>111.5</v>
      </c>
    </row>
    <row r="26" spans="1:9">
      <c r="A26" s="1"/>
      <c r="E26" s="2"/>
    </row>
    <row r="27" spans="1:9">
      <c r="E27" s="1"/>
    </row>
    <row r="28" spans="1:9">
      <c r="D28" s="3"/>
      <c r="E28" s="3"/>
    </row>
    <row r="29" spans="1:9">
      <c r="E29" s="2"/>
    </row>
    <row r="30" spans="1:9">
      <c r="E30" s="2"/>
    </row>
    <row r="31" spans="1:9">
      <c r="E31" s="1"/>
    </row>
  </sheetData>
  <mergeCells count="2">
    <mergeCell ref="A1:B1"/>
    <mergeCell ref="A11:B11"/>
  </mergeCell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16" sqref="A16:XFD16"/>
    </sheetView>
  </sheetViews>
  <sheetFormatPr defaultRowHeight="15"/>
  <cols>
    <col min="2" max="2" width="15.28515625" customWidth="1"/>
    <col min="3" max="3" width="15.5703125" bestFit="1" customWidth="1"/>
    <col min="4" max="4" width="10.7109375" customWidth="1"/>
    <col min="5" max="5" width="11.140625" customWidth="1"/>
  </cols>
  <sheetData>
    <row r="1" spans="1:10" ht="18.75">
      <c r="A1" s="32" t="s">
        <v>73</v>
      </c>
      <c r="B1" s="32"/>
      <c r="C1" s="11"/>
      <c r="D1" s="5" t="s">
        <v>1</v>
      </c>
      <c r="E1" s="5" t="s">
        <v>2</v>
      </c>
    </row>
    <row r="2" spans="1:10" ht="18.75">
      <c r="A2" s="11"/>
      <c r="B2" s="11" t="s">
        <v>26</v>
      </c>
      <c r="C2" s="11" t="s">
        <v>27</v>
      </c>
      <c r="D2" s="5"/>
      <c r="E2" s="5"/>
    </row>
    <row r="3" spans="1:10">
      <c r="A3">
        <v>20140318</v>
      </c>
      <c r="B3" t="s">
        <v>98</v>
      </c>
      <c r="D3" s="2" t="s">
        <v>131</v>
      </c>
      <c r="E3" s="2">
        <v>1000</v>
      </c>
    </row>
    <row r="4" spans="1:10">
      <c r="A4">
        <v>20140410</v>
      </c>
      <c r="B4" t="s">
        <v>98</v>
      </c>
      <c r="D4" s="2" t="s">
        <v>131</v>
      </c>
      <c r="E4" s="2">
        <v>1000</v>
      </c>
    </row>
    <row r="5" spans="1:10">
      <c r="A5">
        <v>20140515</v>
      </c>
      <c r="B5" t="s">
        <v>98</v>
      </c>
      <c r="D5" s="2" t="s">
        <v>131</v>
      </c>
      <c r="E5" s="2">
        <v>2000</v>
      </c>
    </row>
    <row r="6" spans="1:10">
      <c r="A6">
        <v>20140526</v>
      </c>
      <c r="B6" t="s">
        <v>98</v>
      </c>
      <c r="D6" s="2" t="s">
        <v>131</v>
      </c>
      <c r="E6" s="2">
        <v>1000</v>
      </c>
    </row>
    <row r="7" spans="1:10">
      <c r="A7">
        <v>20140606</v>
      </c>
      <c r="B7" t="s">
        <v>98</v>
      </c>
      <c r="D7" s="2" t="s">
        <v>131</v>
      </c>
      <c r="E7" s="2">
        <v>1000</v>
      </c>
    </row>
    <row r="8" spans="1:10">
      <c r="A8">
        <v>20140623</v>
      </c>
      <c r="B8" t="s">
        <v>98</v>
      </c>
      <c r="D8" s="2" t="s">
        <v>131</v>
      </c>
      <c r="E8" s="2">
        <v>2000</v>
      </c>
    </row>
    <row r="9" spans="1:10">
      <c r="A9">
        <v>20140820</v>
      </c>
      <c r="B9" t="s">
        <v>98</v>
      </c>
      <c r="D9" s="2" t="s">
        <v>131</v>
      </c>
      <c r="E9" s="2">
        <v>2500</v>
      </c>
    </row>
    <row r="10" spans="1:10">
      <c r="A10">
        <v>20140908</v>
      </c>
      <c r="B10" t="s">
        <v>98</v>
      </c>
      <c r="D10" s="2" t="s">
        <v>131</v>
      </c>
      <c r="E10" s="2">
        <v>500</v>
      </c>
    </row>
    <row r="14" spans="1:10">
      <c r="A14">
        <v>20140116</v>
      </c>
      <c r="B14">
        <v>3274686</v>
      </c>
      <c r="C14" t="s">
        <v>97</v>
      </c>
      <c r="D14" s="12">
        <v>500</v>
      </c>
      <c r="F14" t="s">
        <v>98</v>
      </c>
      <c r="I14" s="2"/>
      <c r="J14" s="2"/>
    </row>
    <row r="15" spans="1:10">
      <c r="A15">
        <v>20140127</v>
      </c>
      <c r="B15">
        <v>3274686</v>
      </c>
      <c r="C15" t="s">
        <v>150</v>
      </c>
      <c r="D15" s="12">
        <v>-9500</v>
      </c>
      <c r="F15" t="s">
        <v>98</v>
      </c>
      <c r="I15" s="2"/>
      <c r="J15" s="2"/>
    </row>
    <row r="16" spans="1:10">
      <c r="A16">
        <v>20140210</v>
      </c>
      <c r="B16">
        <v>3274686</v>
      </c>
      <c r="C16" t="s">
        <v>97</v>
      </c>
      <c r="D16" s="12">
        <v>1000</v>
      </c>
      <c r="F16" t="s">
        <v>98</v>
      </c>
      <c r="I16" s="2"/>
      <c r="J16" s="2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G42" zoomScaleNormal="100" workbookViewId="0">
      <selection activeCell="G43" sqref="G43"/>
    </sheetView>
  </sheetViews>
  <sheetFormatPr defaultRowHeight="15"/>
  <cols>
    <col min="1" max="1" width="14.42578125" customWidth="1"/>
    <col min="2" max="2" width="45" bestFit="1" customWidth="1"/>
    <col min="3" max="4" width="13.28515625" customWidth="1"/>
    <col min="5" max="5" width="50" customWidth="1"/>
    <col min="6" max="6" width="12.85546875" style="26" customWidth="1"/>
    <col min="7" max="7" width="44.42578125" bestFit="1" customWidth="1"/>
    <col min="8" max="8" width="12.28515625" customWidth="1"/>
    <col min="9" max="9" width="14" customWidth="1"/>
    <col min="10" max="10" width="12.28515625" customWidth="1"/>
  </cols>
  <sheetData>
    <row r="1" spans="1:9">
      <c r="A1" s="1">
        <v>41899</v>
      </c>
      <c r="B1" t="s">
        <v>143</v>
      </c>
      <c r="C1" t="s">
        <v>144</v>
      </c>
    </row>
    <row r="2" spans="1:9">
      <c r="C2" t="s">
        <v>145</v>
      </c>
    </row>
    <row r="3" spans="1:9">
      <c r="C3" t="s">
        <v>146</v>
      </c>
    </row>
    <row r="4" spans="1:9">
      <c r="C4" t="s">
        <v>147</v>
      </c>
    </row>
    <row r="6" spans="1:9" s="23" customFormat="1" ht="15.75">
      <c r="A6" s="23">
        <v>20121231</v>
      </c>
      <c r="B6" s="23" t="s">
        <v>156</v>
      </c>
      <c r="C6" s="24">
        <v>588.10999999999967</v>
      </c>
      <c r="D6" s="24"/>
      <c r="E6" s="23" t="s">
        <v>386</v>
      </c>
      <c r="F6" s="28"/>
      <c r="G6" s="23" t="str">
        <f t="shared" ref="G6" si="0">E6</f>
        <v>Saldo 31-12-2013</v>
      </c>
      <c r="H6" s="25">
        <f t="shared" ref="H6" si="1">IF(C6&gt;0,C6,"")</f>
        <v>588.10999999999967</v>
      </c>
      <c r="I6" s="25"/>
    </row>
    <row r="7" spans="1:9" s="13" customFormat="1">
      <c r="A7" s="13" t="s">
        <v>123</v>
      </c>
      <c r="D7" s="13" t="s">
        <v>124</v>
      </c>
      <c r="E7" s="13" t="s">
        <v>26</v>
      </c>
      <c r="F7" s="27" t="str">
        <f>A7</f>
        <v>Datum</v>
      </c>
      <c r="G7" s="13" t="str">
        <f>E7</f>
        <v>Omschrijving</v>
      </c>
      <c r="H7" s="13" t="s">
        <v>129</v>
      </c>
      <c r="I7" s="13" t="s">
        <v>130</v>
      </c>
    </row>
    <row r="8" spans="1:9">
      <c r="A8">
        <v>20131231</v>
      </c>
      <c r="B8" t="s">
        <v>154</v>
      </c>
      <c r="C8" s="12">
        <v>1106.0999999999999</v>
      </c>
      <c r="D8" s="12" t="s">
        <v>122</v>
      </c>
      <c r="E8" t="s">
        <v>343</v>
      </c>
      <c r="F8" s="26">
        <f t="shared" ref="F8:F11" si="2">A8</f>
        <v>20131231</v>
      </c>
      <c r="G8" t="str">
        <f t="shared" ref="G8:G11" si="3">E8</f>
        <v>SUBSIDIE 14.000295</v>
      </c>
      <c r="H8" s="2">
        <f t="shared" ref="H8:H11" si="4">IF(C8&gt;0,C8,"")</f>
        <v>1106.0999999999999</v>
      </c>
      <c r="I8" s="2" t="str">
        <f t="shared" ref="I8:I11" si="5">IF(C8&lt;0,-C8,"")</f>
        <v/>
      </c>
    </row>
    <row r="9" spans="1:9">
      <c r="A9">
        <v>20140117</v>
      </c>
      <c r="B9" t="s">
        <v>95</v>
      </c>
      <c r="C9" s="12">
        <v>-74</v>
      </c>
      <c r="D9" s="12" t="s">
        <v>122</v>
      </c>
      <c r="E9" t="s">
        <v>371</v>
      </c>
      <c r="F9" s="26">
        <f t="shared" si="2"/>
        <v>20140117</v>
      </c>
      <c r="G9" t="str">
        <f t="shared" si="3"/>
        <v>Overleg 41 woningen met BrabantWonen</v>
      </c>
      <c r="H9" s="2" t="str">
        <f t="shared" si="4"/>
        <v/>
      </c>
      <c r="I9" s="2">
        <f t="shared" si="5"/>
        <v>74</v>
      </c>
    </row>
    <row r="10" spans="1:9">
      <c r="A10">
        <v>20140127</v>
      </c>
      <c r="B10" t="s">
        <v>95</v>
      </c>
      <c r="C10" s="12">
        <v>-131</v>
      </c>
      <c r="D10" s="12" t="s">
        <v>122</v>
      </c>
      <c r="E10" t="s">
        <v>372</v>
      </c>
      <c r="F10" s="26">
        <f t="shared" si="2"/>
        <v>20140127</v>
      </c>
      <c r="G10" t="str">
        <f t="shared" si="3"/>
        <v>afgetrokken beamer laptop Boschveldoverleg</v>
      </c>
      <c r="H10" s="2" t="str">
        <f t="shared" si="4"/>
        <v/>
      </c>
      <c r="I10" s="2">
        <f t="shared" si="5"/>
        <v>131</v>
      </c>
    </row>
    <row r="11" spans="1:9">
      <c r="A11">
        <v>20140128</v>
      </c>
      <c r="B11" t="s">
        <v>152</v>
      </c>
      <c r="C11" s="12">
        <v>-25.23</v>
      </c>
      <c r="D11" s="12" t="s">
        <v>122</v>
      </c>
      <c r="E11" t="s">
        <v>373</v>
      </c>
      <c r="F11" s="26">
        <f t="shared" si="2"/>
        <v>20140128</v>
      </c>
      <c r="G11" t="str">
        <f t="shared" si="3"/>
        <v>Periode: 01-10-2013 / 31-12-2013</v>
      </c>
      <c r="H11" s="2" t="str">
        <f t="shared" si="4"/>
        <v/>
      </c>
      <c r="I11" s="2">
        <f t="shared" si="5"/>
        <v>25.23</v>
      </c>
    </row>
    <row r="12" spans="1:9">
      <c r="A12">
        <v>20140228</v>
      </c>
      <c r="B12" t="s">
        <v>91</v>
      </c>
      <c r="C12" s="12">
        <v>-26.5</v>
      </c>
      <c r="D12" s="12" t="s">
        <v>122</v>
      </c>
      <c r="E12" t="s">
        <v>374</v>
      </c>
      <c r="F12" s="26">
        <f t="shared" ref="F12" si="6">A12</f>
        <v>20140228</v>
      </c>
      <c r="G12" t="str">
        <f t="shared" ref="G12" si="7">E12</f>
        <v>kabel en batterijen geluidsintallatie</v>
      </c>
      <c r="H12" s="2" t="str">
        <f t="shared" ref="H12" si="8">IF(C12&gt;0,C12,"")</f>
        <v/>
      </c>
      <c r="I12" s="2">
        <f t="shared" ref="I12" si="9">IF(C12&lt;0,-C12,"")</f>
        <v>26.5</v>
      </c>
    </row>
    <row r="13" spans="1:9">
      <c r="A13">
        <v>20140310</v>
      </c>
      <c r="B13" t="s">
        <v>93</v>
      </c>
      <c r="C13" s="12">
        <v>-52.77</v>
      </c>
      <c r="D13" s="12" t="s">
        <v>122</v>
      </c>
      <c r="E13" t="s">
        <v>375</v>
      </c>
      <c r="F13" s="26">
        <f t="shared" ref="F13:F30" si="10">A13</f>
        <v>20140310</v>
      </c>
      <c r="G13" t="str">
        <f t="shared" ref="G13:G30" si="11">E13</f>
        <v>factuur 90718</v>
      </c>
      <c r="H13" s="2" t="str">
        <f t="shared" ref="H13:H30" si="12">IF(C13&gt;0,C13,"")</f>
        <v/>
      </c>
      <c r="I13" s="2">
        <f t="shared" ref="I13:I30" si="13">IF(C13&lt;0,-C13,"")</f>
        <v>52.77</v>
      </c>
    </row>
    <row r="14" spans="1:9">
      <c r="A14">
        <v>20140310</v>
      </c>
      <c r="B14" t="s">
        <v>95</v>
      </c>
      <c r="C14" s="12">
        <v>-113.05</v>
      </c>
      <c r="D14" s="12" t="s">
        <v>122</v>
      </c>
      <c r="E14" t="s">
        <v>376</v>
      </c>
      <c r="F14" s="26">
        <f t="shared" si="10"/>
        <v>20140310</v>
      </c>
      <c r="G14" t="str">
        <f t="shared" si="11"/>
        <v>Boschveldoverleg 24 februari</v>
      </c>
      <c r="H14" s="2" t="str">
        <f t="shared" si="12"/>
        <v/>
      </c>
      <c r="I14" s="2">
        <f t="shared" si="13"/>
        <v>113.05</v>
      </c>
    </row>
    <row r="15" spans="1:9">
      <c r="A15">
        <v>20140321</v>
      </c>
      <c r="B15" t="s">
        <v>99</v>
      </c>
      <c r="C15" s="12">
        <v>-131.44999999999999</v>
      </c>
      <c r="D15" s="12" t="s">
        <v>122</v>
      </c>
      <c r="E15" t="s">
        <v>377</v>
      </c>
      <c r="F15" s="26">
        <f t="shared" si="10"/>
        <v>20140321</v>
      </c>
      <c r="G15" t="str">
        <f t="shared" si="11"/>
        <v>Etentje OBB bestuur</v>
      </c>
      <c r="H15" s="2" t="str">
        <f t="shared" si="12"/>
        <v/>
      </c>
      <c r="I15" s="2">
        <f t="shared" si="13"/>
        <v>131.44999999999999</v>
      </c>
    </row>
    <row r="16" spans="1:9">
      <c r="A16">
        <v>20140331</v>
      </c>
      <c r="B16" t="s">
        <v>101</v>
      </c>
      <c r="C16" s="12">
        <v>1106.0999999999999</v>
      </c>
      <c r="D16" s="12" t="s">
        <v>122</v>
      </c>
      <c r="E16" t="s">
        <v>343</v>
      </c>
      <c r="F16" s="26">
        <f t="shared" si="10"/>
        <v>20140331</v>
      </c>
      <c r="G16" t="str">
        <f t="shared" si="11"/>
        <v>SUBSIDIE 14.000295</v>
      </c>
      <c r="H16" s="2">
        <f t="shared" si="12"/>
        <v>1106.0999999999999</v>
      </c>
      <c r="I16" s="2" t="str">
        <f t="shared" si="13"/>
        <v/>
      </c>
    </row>
    <row r="17" spans="1:9">
      <c r="A17">
        <v>20140410</v>
      </c>
      <c r="B17" t="s">
        <v>93</v>
      </c>
      <c r="C17" s="12">
        <v>-27.13</v>
      </c>
      <c r="D17" s="12" t="s">
        <v>122</v>
      </c>
      <c r="E17" t="s">
        <v>378</v>
      </c>
      <c r="F17" s="26">
        <f t="shared" si="10"/>
        <v>20140410</v>
      </c>
      <c r="G17" t="str">
        <f t="shared" si="11"/>
        <v>factuur 90777</v>
      </c>
      <c r="H17" s="2" t="str">
        <f t="shared" si="12"/>
        <v/>
      </c>
      <c r="I17" s="2">
        <f t="shared" si="13"/>
        <v>27.13</v>
      </c>
    </row>
    <row r="18" spans="1:9">
      <c r="A18">
        <v>20140410</v>
      </c>
      <c r="B18" t="s">
        <v>103</v>
      </c>
      <c r="C18" s="12">
        <v>-25.6</v>
      </c>
      <c r="D18" s="12" t="s">
        <v>122</v>
      </c>
      <c r="E18" t="s">
        <v>89</v>
      </c>
      <c r="F18" s="26">
        <f t="shared" si="10"/>
        <v>20140410</v>
      </c>
      <c r="G18" t="str">
        <f t="shared" si="11"/>
        <v>Postzegels</v>
      </c>
      <c r="H18" s="2" t="str">
        <f t="shared" si="12"/>
        <v/>
      </c>
      <c r="I18" s="2">
        <f t="shared" si="13"/>
        <v>25.6</v>
      </c>
    </row>
    <row r="19" spans="1:9">
      <c r="A19">
        <v>20140411</v>
      </c>
      <c r="B19" t="s">
        <v>103</v>
      </c>
      <c r="C19" s="12">
        <v>-250</v>
      </c>
      <c r="D19" s="12" t="s">
        <v>122</v>
      </c>
      <c r="E19" t="s">
        <v>379</v>
      </c>
      <c r="F19" s="26">
        <f t="shared" si="10"/>
        <v>20140411</v>
      </c>
      <c r="G19" t="str">
        <f t="shared" si="11"/>
        <v>Voorschot planten Voltaplein</v>
      </c>
      <c r="H19" s="2" t="str">
        <f t="shared" si="12"/>
        <v/>
      </c>
      <c r="I19" s="2">
        <f t="shared" si="13"/>
        <v>250</v>
      </c>
    </row>
    <row r="20" spans="1:9">
      <c r="A20">
        <v>20140417</v>
      </c>
      <c r="B20" t="s">
        <v>95</v>
      </c>
      <c r="C20" s="12">
        <v>-105.4</v>
      </c>
      <c r="D20" s="12" t="s">
        <v>122</v>
      </c>
      <c r="E20" t="s">
        <v>380</v>
      </c>
      <c r="F20" s="26">
        <f t="shared" si="10"/>
        <v>20140417</v>
      </c>
      <c r="G20" t="str">
        <f t="shared" si="11"/>
        <v>Boschveldoverleg 07-04-2014</v>
      </c>
      <c r="H20" s="2" t="str">
        <f t="shared" si="12"/>
        <v/>
      </c>
      <c r="I20" s="2">
        <f t="shared" si="13"/>
        <v>105.4</v>
      </c>
    </row>
    <row r="21" spans="1:9">
      <c r="A21">
        <v>20140429</v>
      </c>
      <c r="B21" t="s">
        <v>109</v>
      </c>
      <c r="C21" s="12">
        <v>-25.42</v>
      </c>
      <c r="D21" s="12" t="s">
        <v>122</v>
      </c>
      <c r="E21" t="s">
        <v>340</v>
      </c>
      <c r="F21" s="26">
        <f t="shared" si="10"/>
        <v>20140429</v>
      </c>
      <c r="G21" t="str">
        <f t="shared" si="11"/>
        <v>Periode: 01-01-2014 / 31-03-2014</v>
      </c>
      <c r="H21" s="2" t="str">
        <f t="shared" si="12"/>
        <v/>
      </c>
      <c r="I21" s="2">
        <f t="shared" si="13"/>
        <v>25.42</v>
      </c>
    </row>
    <row r="22" spans="1:9">
      <c r="A22">
        <v>20140604</v>
      </c>
      <c r="B22" t="s">
        <v>95</v>
      </c>
      <c r="C22" s="12">
        <v>-84.5</v>
      </c>
      <c r="D22" s="12" t="s">
        <v>122</v>
      </c>
      <c r="E22" t="s">
        <v>341</v>
      </c>
      <c r="F22" s="26">
        <f t="shared" si="10"/>
        <v>20140604</v>
      </c>
      <c r="G22" t="str">
        <f t="shared" si="11"/>
        <v>Boschveldoverleg 19 mei</v>
      </c>
      <c r="H22" s="2" t="str">
        <f t="shared" si="12"/>
        <v/>
      </c>
      <c r="I22" s="2">
        <f t="shared" si="13"/>
        <v>84.5</v>
      </c>
    </row>
    <row r="23" spans="1:9">
      <c r="A23">
        <v>20140606</v>
      </c>
      <c r="B23" t="s">
        <v>112</v>
      </c>
      <c r="C23" s="12">
        <v>250</v>
      </c>
      <c r="D23" s="12" t="s">
        <v>122</v>
      </c>
      <c r="E23" t="s">
        <v>342</v>
      </c>
      <c r="F23" s="26">
        <f t="shared" si="10"/>
        <v>20140606</v>
      </c>
      <c r="G23" t="str">
        <f t="shared" si="11"/>
        <v>CRbetaling 2000338 planten Voltaplein</v>
      </c>
      <c r="H23" s="2">
        <f t="shared" si="12"/>
        <v>250</v>
      </c>
      <c r="I23" s="2" t="str">
        <f t="shared" si="13"/>
        <v/>
      </c>
    </row>
    <row r="24" spans="1:9">
      <c r="A24">
        <v>20140702</v>
      </c>
      <c r="B24" t="s">
        <v>101</v>
      </c>
      <c r="C24" s="12">
        <v>1106.0999999999999</v>
      </c>
      <c r="D24" s="12" t="s">
        <v>122</v>
      </c>
      <c r="E24" t="s">
        <v>343</v>
      </c>
      <c r="F24" s="26">
        <f t="shared" si="10"/>
        <v>20140702</v>
      </c>
      <c r="G24" t="str">
        <f t="shared" si="11"/>
        <v>SUBSIDIE 14.000295</v>
      </c>
      <c r="H24" s="2">
        <f t="shared" si="12"/>
        <v>1106.0999999999999</v>
      </c>
      <c r="I24" s="2" t="str">
        <f t="shared" si="13"/>
        <v/>
      </c>
    </row>
    <row r="25" spans="1:9">
      <c r="A25">
        <v>20140704</v>
      </c>
      <c r="B25" t="s">
        <v>99</v>
      </c>
      <c r="C25" s="12">
        <v>-536.47</v>
      </c>
      <c r="D25" s="12" t="s">
        <v>122</v>
      </c>
      <c r="E25" t="s">
        <v>344</v>
      </c>
      <c r="F25" s="26">
        <f t="shared" si="10"/>
        <v>20140704</v>
      </c>
      <c r="G25" t="str">
        <f t="shared" si="11"/>
        <v>Dell toner (3 kleuren 1 zwart)</v>
      </c>
      <c r="H25" s="2" t="str">
        <f t="shared" si="12"/>
        <v/>
      </c>
      <c r="I25" s="2">
        <f t="shared" si="13"/>
        <v>536.47</v>
      </c>
    </row>
    <row r="26" spans="1:9">
      <c r="A26">
        <v>20140704</v>
      </c>
      <c r="B26" t="s">
        <v>116</v>
      </c>
      <c r="C26" s="12">
        <v>-350</v>
      </c>
      <c r="D26" s="12" t="s">
        <v>122</v>
      </c>
      <c r="E26" t="s">
        <v>345</v>
      </c>
      <c r="F26" s="26">
        <f t="shared" si="10"/>
        <v>20140704</v>
      </c>
      <c r="G26" t="str">
        <f t="shared" si="11"/>
        <v>Jaarlijkse BBQ Huurdersvereniging De westhoek</v>
      </c>
      <c r="H26" s="2" t="str">
        <f t="shared" si="12"/>
        <v/>
      </c>
      <c r="I26" s="2">
        <f t="shared" si="13"/>
        <v>350</v>
      </c>
    </row>
    <row r="27" spans="1:9">
      <c r="A27">
        <v>20140710</v>
      </c>
      <c r="B27" t="s">
        <v>95</v>
      </c>
      <c r="C27" s="12">
        <v>-95</v>
      </c>
      <c r="D27" s="12" t="s">
        <v>122</v>
      </c>
      <c r="E27" t="s">
        <v>346</v>
      </c>
      <c r="F27" s="26">
        <f t="shared" si="10"/>
        <v>20140710</v>
      </c>
      <c r="G27" t="str">
        <f t="shared" si="11"/>
        <v>Boschveldoverleg 30-06</v>
      </c>
      <c r="H27" s="2" t="str">
        <f t="shared" si="12"/>
        <v/>
      </c>
      <c r="I27" s="2">
        <f t="shared" si="13"/>
        <v>95</v>
      </c>
    </row>
    <row r="28" spans="1:9">
      <c r="A28">
        <v>20140729</v>
      </c>
      <c r="B28" t="s">
        <v>109</v>
      </c>
      <c r="C28" s="12">
        <v>-24.96</v>
      </c>
      <c r="D28" s="12" t="s">
        <v>122</v>
      </c>
      <c r="E28" t="s">
        <v>347</v>
      </c>
      <c r="F28" s="26">
        <f t="shared" si="10"/>
        <v>20140729</v>
      </c>
      <c r="G28" t="str">
        <f t="shared" si="11"/>
        <v>Periode: 01-04-2014 / 30-06-2014</v>
      </c>
      <c r="H28" s="2" t="str">
        <f t="shared" si="12"/>
        <v/>
      </c>
      <c r="I28" s="2">
        <f t="shared" si="13"/>
        <v>24.96</v>
      </c>
    </row>
    <row r="29" spans="1:9">
      <c r="A29">
        <v>20140822</v>
      </c>
      <c r="B29" t="s">
        <v>93</v>
      </c>
      <c r="C29" s="12">
        <v>-105.62</v>
      </c>
      <c r="D29" s="12" t="s">
        <v>122</v>
      </c>
      <c r="E29" t="s">
        <v>348</v>
      </c>
      <c r="F29" s="26">
        <f t="shared" si="10"/>
        <v>20140822</v>
      </c>
      <c r="G29" t="str">
        <f t="shared" si="11"/>
        <v>factuur 91076</v>
      </c>
      <c r="H29" s="2" t="str">
        <f t="shared" si="12"/>
        <v/>
      </c>
      <c r="I29" s="2">
        <f t="shared" si="13"/>
        <v>105.62</v>
      </c>
    </row>
    <row r="30" spans="1:9">
      <c r="A30">
        <v>20140908</v>
      </c>
      <c r="B30" t="s">
        <v>103</v>
      </c>
      <c r="C30" s="12">
        <v>-33.5</v>
      </c>
      <c r="D30" s="12" t="s">
        <v>122</v>
      </c>
      <c r="E30" t="s">
        <v>89</v>
      </c>
      <c r="F30" s="26">
        <f t="shared" si="10"/>
        <v>20140908</v>
      </c>
      <c r="G30" t="str">
        <f t="shared" si="11"/>
        <v>Postzegels</v>
      </c>
      <c r="H30" s="2" t="str">
        <f t="shared" si="12"/>
        <v/>
      </c>
      <c r="I30" s="2">
        <f t="shared" si="13"/>
        <v>33.5</v>
      </c>
    </row>
    <row r="31" spans="1:9">
      <c r="A31">
        <v>20140911</v>
      </c>
      <c r="B31" t="s">
        <v>95</v>
      </c>
      <c r="C31" s="12">
        <v>-95.7</v>
      </c>
      <c r="D31" s="12" t="s">
        <v>122</v>
      </c>
      <c r="E31" t="s">
        <v>349</v>
      </c>
      <c r="F31" s="26">
        <f t="shared" ref="F31" si="14">A31</f>
        <v>20140911</v>
      </c>
      <c r="G31" t="str">
        <f t="shared" ref="G31" si="15">E31</f>
        <v>Boschveldoverleg 1 september</v>
      </c>
      <c r="H31" s="2" t="str">
        <f t="shared" ref="H31" si="16">IF(C31&gt;0,C31,"")</f>
        <v/>
      </c>
      <c r="I31" s="2">
        <f t="shared" ref="I31" si="17">IF(C31&lt;0,-C31,"")</f>
        <v>95.7</v>
      </c>
    </row>
    <row r="32" spans="1:9">
      <c r="A32">
        <v>20141001</v>
      </c>
      <c r="B32" t="s">
        <v>101</v>
      </c>
      <c r="C32" s="12">
        <v>1106.0999999999999</v>
      </c>
      <c r="D32" s="12" t="s">
        <v>122</v>
      </c>
      <c r="E32" t="s">
        <v>343</v>
      </c>
      <c r="F32" s="26">
        <f t="shared" ref="F32:F40" si="18">A32</f>
        <v>20141001</v>
      </c>
      <c r="G32" t="str">
        <f t="shared" ref="G32:G41" si="19">E32</f>
        <v>SUBSIDIE 14.000295</v>
      </c>
      <c r="H32" s="2">
        <f t="shared" ref="H32:H41" si="20">IF(C32&gt;0,C32,"")</f>
        <v>1106.0999999999999</v>
      </c>
      <c r="I32" s="2" t="str">
        <f t="shared" ref="I32:I50" si="21">IF(C32&lt;0,-C32,"")</f>
        <v/>
      </c>
    </row>
    <row r="33" spans="1:9">
      <c r="A33">
        <v>20141015</v>
      </c>
      <c r="B33" t="s">
        <v>212</v>
      </c>
      <c r="C33" s="12">
        <v>-20.85</v>
      </c>
      <c r="D33" s="12" t="s">
        <v>122</v>
      </c>
      <c r="E33" t="s">
        <v>350</v>
      </c>
      <c r="F33" s="26">
        <f t="shared" si="18"/>
        <v>20141015</v>
      </c>
      <c r="G33" t="str">
        <f t="shared" si="19"/>
        <v>instapbewijzen activiteitengroep</v>
      </c>
      <c r="H33" s="2" t="str">
        <f t="shared" si="20"/>
        <v/>
      </c>
      <c r="I33" s="2">
        <f t="shared" si="21"/>
        <v>20.85</v>
      </c>
    </row>
    <row r="34" spans="1:9">
      <c r="A34">
        <v>20141022</v>
      </c>
      <c r="B34" t="s">
        <v>93</v>
      </c>
      <c r="C34" s="12">
        <v>-61.48</v>
      </c>
      <c r="D34" s="12" t="s">
        <v>122</v>
      </c>
      <c r="E34" t="s">
        <v>351</v>
      </c>
      <c r="F34" s="26">
        <f t="shared" si="18"/>
        <v>20141022</v>
      </c>
      <c r="G34" t="str">
        <f t="shared" si="19"/>
        <v>factuur 91252</v>
      </c>
      <c r="H34" s="2" t="str">
        <f t="shared" si="20"/>
        <v/>
      </c>
      <c r="I34" s="2">
        <f t="shared" si="21"/>
        <v>61.48</v>
      </c>
    </row>
    <row r="35" spans="1:9">
      <c r="A35">
        <v>20141024</v>
      </c>
      <c r="B35" t="s">
        <v>219</v>
      </c>
      <c r="C35" s="12">
        <v>-342.43</v>
      </c>
      <c r="D35" s="12" t="s">
        <v>122</v>
      </c>
      <c r="E35" t="s">
        <v>352</v>
      </c>
      <c r="F35" s="26">
        <f t="shared" si="18"/>
        <v>20141024</v>
      </c>
      <c r="G35" t="str">
        <f t="shared" si="19"/>
        <v>Dell 3110cn Printer Fuser Kit</v>
      </c>
      <c r="H35" s="2" t="str">
        <f t="shared" si="20"/>
        <v/>
      </c>
      <c r="I35" s="2">
        <f t="shared" si="21"/>
        <v>342.43</v>
      </c>
    </row>
    <row r="36" spans="1:9">
      <c r="A36">
        <v>20141024</v>
      </c>
      <c r="B36" t="s">
        <v>95</v>
      </c>
      <c r="C36" s="12">
        <v>-95</v>
      </c>
      <c r="D36" s="12" t="s">
        <v>122</v>
      </c>
      <c r="E36" t="s">
        <v>353</v>
      </c>
      <c r="F36" s="26">
        <f t="shared" si="18"/>
        <v>20141024</v>
      </c>
      <c r="G36" t="str">
        <f t="shared" si="19"/>
        <v>Boschveldoverleg</v>
      </c>
      <c r="H36" s="2" t="str">
        <f t="shared" si="20"/>
        <v/>
      </c>
      <c r="I36" s="2">
        <f t="shared" si="21"/>
        <v>95</v>
      </c>
    </row>
    <row r="37" spans="1:9">
      <c r="A37">
        <v>20141029</v>
      </c>
      <c r="B37" t="s">
        <v>109</v>
      </c>
      <c r="C37" s="12">
        <v>-30.26</v>
      </c>
      <c r="D37" s="12" t="s">
        <v>122</v>
      </c>
      <c r="E37" t="s">
        <v>354</v>
      </c>
      <c r="F37" s="26">
        <f t="shared" si="18"/>
        <v>20141029</v>
      </c>
      <c r="G37" t="str">
        <f t="shared" si="19"/>
        <v>Periode: 01-07-2014 / 30-09-2014</v>
      </c>
      <c r="H37" s="2" t="str">
        <f t="shared" si="20"/>
        <v/>
      </c>
      <c r="I37" s="2">
        <f t="shared" si="21"/>
        <v>30.26</v>
      </c>
    </row>
    <row r="38" spans="1:9">
      <c r="A38">
        <v>20141110</v>
      </c>
      <c r="B38" t="s">
        <v>225</v>
      </c>
      <c r="C38" s="12">
        <v>-19.95</v>
      </c>
      <c r="D38" s="12" t="s">
        <v>122</v>
      </c>
      <c r="E38" t="s">
        <v>355</v>
      </c>
      <c r="F38" s="26">
        <f t="shared" si="18"/>
        <v>20141110</v>
      </c>
      <c r="G38" t="str">
        <f t="shared" si="19"/>
        <v>WatSnel domein registratie</v>
      </c>
      <c r="H38" s="2" t="str">
        <f t="shared" si="20"/>
        <v/>
      </c>
      <c r="I38" s="2">
        <f t="shared" si="21"/>
        <v>19.95</v>
      </c>
    </row>
    <row r="39" spans="1:9">
      <c r="A39">
        <v>20141110</v>
      </c>
      <c r="B39" t="s">
        <v>225</v>
      </c>
      <c r="C39" s="12">
        <v>-9.9499999999999993</v>
      </c>
      <c r="D39" s="12" t="s">
        <v>122</v>
      </c>
      <c r="E39" t="s">
        <v>355</v>
      </c>
      <c r="F39" s="26">
        <f t="shared" si="18"/>
        <v>20141110</v>
      </c>
      <c r="G39" t="str">
        <f t="shared" si="19"/>
        <v>WatSnel domein registratie</v>
      </c>
      <c r="H39" s="2" t="str">
        <f t="shared" si="20"/>
        <v/>
      </c>
      <c r="I39" s="2">
        <f t="shared" si="21"/>
        <v>9.9499999999999993</v>
      </c>
    </row>
    <row r="40" spans="1:9">
      <c r="A40">
        <v>20141124</v>
      </c>
      <c r="B40" t="s">
        <v>103</v>
      </c>
      <c r="C40" s="12">
        <v>-30</v>
      </c>
      <c r="D40" s="12" t="s">
        <v>122</v>
      </c>
      <c r="E40" t="s">
        <v>356</v>
      </c>
      <c r="F40" s="26">
        <f t="shared" si="18"/>
        <v>20141124</v>
      </c>
      <c r="G40" t="str">
        <f t="shared" si="19"/>
        <v>Kaarten zet jou in mijn kracht</v>
      </c>
      <c r="H40" s="2" t="str">
        <f t="shared" si="20"/>
        <v/>
      </c>
      <c r="I40" s="2">
        <f t="shared" si="21"/>
        <v>30</v>
      </c>
    </row>
    <row r="41" spans="1:9">
      <c r="A41">
        <v>20141128</v>
      </c>
      <c r="B41" t="s">
        <v>99</v>
      </c>
      <c r="C41" s="12">
        <v>-64.95</v>
      </c>
      <c r="D41" s="12" t="s">
        <v>122</v>
      </c>
      <c r="E41" t="s">
        <v>233</v>
      </c>
      <c r="F41" s="26">
        <v>20141128</v>
      </c>
      <c r="G41" t="str">
        <f t="shared" si="19"/>
        <v>Borrel na Laurens v. Voorst</v>
      </c>
      <c r="H41" s="2" t="str">
        <f t="shared" si="20"/>
        <v/>
      </c>
      <c r="I41" s="2">
        <f t="shared" si="21"/>
        <v>64.95</v>
      </c>
    </row>
    <row r="42" spans="1:9" s="19" customFormat="1">
      <c r="C42" s="20"/>
      <c r="D42" s="20"/>
      <c r="F42" s="29"/>
      <c r="H42" s="21"/>
      <c r="I42" s="21"/>
    </row>
    <row r="43" spans="1:9">
      <c r="A43" s="17">
        <v>20141204</v>
      </c>
      <c r="B43" t="s">
        <v>103</v>
      </c>
      <c r="C43" s="12">
        <v>-20</v>
      </c>
      <c r="D43" s="12" t="s">
        <v>122</v>
      </c>
      <c r="E43" t="s">
        <v>381</v>
      </c>
      <c r="F43" s="26">
        <f t="shared" ref="F43" si="22">A43</f>
        <v>20141204</v>
      </c>
      <c r="G43" t="str">
        <f t="shared" ref="G43" si="23">E43</f>
        <v>Kado afscheid van ???</v>
      </c>
      <c r="H43" s="2" t="str">
        <f t="shared" ref="H43" si="24">IF(C43&gt;0,C43,"")</f>
        <v/>
      </c>
      <c r="I43" s="2">
        <f t="shared" ref="I43" si="25">IF(C43&lt;0,-C43,"")</f>
        <v>20</v>
      </c>
    </row>
    <row r="44" spans="1:9">
      <c r="A44" s="17">
        <v>20141204</v>
      </c>
      <c r="B44" t="s">
        <v>95</v>
      </c>
      <c r="C44" s="12">
        <v>-95.7</v>
      </c>
      <c r="D44" s="12" t="s">
        <v>122</v>
      </c>
      <c r="E44" t="s">
        <v>339</v>
      </c>
      <c r="F44" s="26">
        <f t="shared" ref="F44" si="26">A44</f>
        <v>20141204</v>
      </c>
      <c r="G44" t="str">
        <f t="shared" ref="G44" si="27">E44</f>
        <v>Boschveldoverleg 24-11</v>
      </c>
      <c r="H44" s="2" t="str">
        <f t="shared" ref="H44" si="28">IF(C44&gt;0,C44,"")</f>
        <v/>
      </c>
      <c r="I44" s="2">
        <f t="shared" ref="I44" si="29">IF(C44&lt;0,-C44,"")</f>
        <v>95.7</v>
      </c>
    </row>
    <row r="45" spans="1:9">
      <c r="A45" s="17">
        <v>20141211</v>
      </c>
      <c r="B45" t="s">
        <v>331</v>
      </c>
      <c r="C45" s="12">
        <v>-356.85</v>
      </c>
      <c r="D45" s="12" t="s">
        <v>122</v>
      </c>
      <c r="E45" t="s">
        <v>323</v>
      </c>
      <c r="F45" s="26">
        <f t="shared" ref="F45" si="30">A45</f>
        <v>20141211</v>
      </c>
      <c r="G45" t="str">
        <f t="shared" ref="G45" si="31">E45</f>
        <v>4Launch - SSD's</v>
      </c>
      <c r="H45" s="2" t="str">
        <f t="shared" ref="H45" si="32">IF(C45&gt;0,C45,"")</f>
        <v/>
      </c>
      <c r="I45" s="2">
        <f t="shared" ref="I45" si="33">IF(C45&lt;0,-C45,"")</f>
        <v>356.85</v>
      </c>
    </row>
    <row r="46" spans="1:9">
      <c r="A46" s="17">
        <v>20141218</v>
      </c>
      <c r="B46" t="s">
        <v>99</v>
      </c>
      <c r="C46" s="12">
        <v>-623.99</v>
      </c>
      <c r="D46" s="12" t="s">
        <v>122</v>
      </c>
      <c r="E46" t="s">
        <v>358</v>
      </c>
      <c r="F46" s="26">
        <f t="shared" ref="F46" si="34">A46</f>
        <v>20141218</v>
      </c>
      <c r="G46" t="str">
        <f t="shared" ref="G46" si="35">E46</f>
        <v>Laptop &amp; PC Kees</v>
      </c>
      <c r="H46" s="2" t="str">
        <f t="shared" ref="H46" si="36">IF(C46&gt;0,C46,"")</f>
        <v/>
      </c>
      <c r="I46" s="2">
        <f t="shared" ref="I46" si="37">IF(C46&lt;0,-C46,"")</f>
        <v>623.99</v>
      </c>
    </row>
    <row r="47" spans="1:9">
      <c r="A47" s="17">
        <v>20141219</v>
      </c>
      <c r="B47" t="s">
        <v>332</v>
      </c>
      <c r="C47" s="12">
        <v>-277.08</v>
      </c>
      <c r="D47" s="12" t="s">
        <v>122</v>
      </c>
      <c r="E47" t="s">
        <v>362</v>
      </c>
      <c r="F47" s="26">
        <f t="shared" ref="F47" si="38">A47</f>
        <v>20141219</v>
      </c>
      <c r="G47" t="str">
        <f t="shared" ref="G47" si="39">E47</f>
        <v>Printer Kees (Dell)</v>
      </c>
      <c r="H47" s="2" t="str">
        <f t="shared" ref="H47" si="40">IF(C47&gt;0,C47,"")</f>
        <v/>
      </c>
      <c r="I47" s="2">
        <f t="shared" ref="I47" si="41">IF(C47&lt;0,-C47,"")</f>
        <v>277.08</v>
      </c>
    </row>
    <row r="48" spans="1:9">
      <c r="A48" s="17">
        <v>20141231</v>
      </c>
      <c r="B48" t="s">
        <v>93</v>
      </c>
      <c r="C48" s="12">
        <v>-170.19</v>
      </c>
      <c r="D48" s="12" t="s">
        <v>122</v>
      </c>
      <c r="E48" t="s">
        <v>360</v>
      </c>
      <c r="F48" s="26">
        <f t="shared" ref="F48" si="42">A48</f>
        <v>20141231</v>
      </c>
      <c r="G48" t="str">
        <f>E48</f>
        <v>factuur 91427</v>
      </c>
      <c r="H48" s="2" t="str">
        <f t="shared" ref="H48" si="43">IF(C48&gt;0,C48,"")</f>
        <v/>
      </c>
      <c r="I48" s="2">
        <f t="shared" ref="I48" si="44">IF(C48&lt;0,-C48,"")</f>
        <v>170.19</v>
      </c>
    </row>
    <row r="49" spans="1:10" s="19" customFormat="1">
      <c r="C49" s="20"/>
      <c r="D49" s="20"/>
      <c r="F49" s="29"/>
      <c r="H49" s="21"/>
      <c r="I49" s="21"/>
    </row>
    <row r="50" spans="1:10">
      <c r="A50">
        <v>20141231</v>
      </c>
      <c r="B50" t="s">
        <v>155</v>
      </c>
      <c r="C50" s="12">
        <v>-1000</v>
      </c>
      <c r="D50" s="12" t="s">
        <v>122</v>
      </c>
      <c r="E50" t="s">
        <v>155</v>
      </c>
      <c r="F50" s="26">
        <f t="shared" ref="F50" si="45">A50</f>
        <v>20141231</v>
      </c>
      <c r="G50" t="str">
        <f t="shared" ref="G50" si="46">E50</f>
        <v>Bijdrage OBB aan buurtkrant</v>
      </c>
      <c r="H50" s="2" t="str">
        <f t="shared" ref="H50" si="47">IF(C50&gt;0,C50,"")</f>
        <v/>
      </c>
      <c r="I50" s="2">
        <f t="shared" si="21"/>
        <v>1000</v>
      </c>
    </row>
    <row r="51" spans="1:10">
      <c r="H51" s="15" t="s">
        <v>148</v>
      </c>
      <c r="I51" s="15" t="s">
        <v>148</v>
      </c>
    </row>
    <row r="52" spans="1:10">
      <c r="H52" s="16">
        <f>SUM(H6:H51)</f>
        <v>5262.51</v>
      </c>
      <c r="I52" s="2">
        <f>SUM(I6:I51)</f>
        <v>5531.9799999999987</v>
      </c>
      <c r="J52" s="2"/>
    </row>
    <row r="53" spans="1:10" ht="15.75">
      <c r="E53" s="12"/>
      <c r="G53" s="23" t="s">
        <v>382</v>
      </c>
      <c r="H53" s="12">
        <f>H52-I52</f>
        <v>-269.46999999999844</v>
      </c>
    </row>
    <row r="54" spans="1:10">
      <c r="A54" s="4" t="s">
        <v>314</v>
      </c>
      <c r="E54" s="12"/>
    </row>
    <row r="55" spans="1:10">
      <c r="A55">
        <v>20140113</v>
      </c>
      <c r="B55" t="s">
        <v>313</v>
      </c>
      <c r="C55" s="12">
        <v>-4.5</v>
      </c>
      <c r="E55" s="12"/>
    </row>
    <row r="56" spans="1:10">
      <c r="C56" s="12"/>
    </row>
    <row r="57" spans="1:10">
      <c r="A57" s="22" t="s">
        <v>370</v>
      </c>
    </row>
    <row r="58" spans="1:10">
      <c r="A58">
        <v>20150108</v>
      </c>
      <c r="B58" t="s">
        <v>101</v>
      </c>
      <c r="C58" s="2">
        <v>1100.0999999999999</v>
      </c>
      <c r="D58" s="2" t="s">
        <v>131</v>
      </c>
      <c r="E58" t="s">
        <v>361</v>
      </c>
    </row>
    <row r="59" spans="1:10">
      <c r="A59">
        <v>20150120</v>
      </c>
      <c r="B59" t="s">
        <v>332</v>
      </c>
      <c r="C59" s="2">
        <v>-287.2</v>
      </c>
      <c r="D59" s="2"/>
      <c r="E59" t="s">
        <v>361</v>
      </c>
      <c r="F59" s="30" t="s">
        <v>359</v>
      </c>
    </row>
    <row r="60" spans="1:10">
      <c r="A60">
        <v>20150122</v>
      </c>
      <c r="B60" t="s">
        <v>103</v>
      </c>
      <c r="C60" s="2">
        <v>-17</v>
      </c>
      <c r="D60" s="2"/>
      <c r="E60" t="s">
        <v>361</v>
      </c>
      <c r="F60" s="30" t="s">
        <v>363</v>
      </c>
    </row>
    <row r="61" spans="1:10">
      <c r="A61">
        <v>20150128</v>
      </c>
      <c r="B61" t="s">
        <v>109</v>
      </c>
      <c r="C61" s="2">
        <v>-31.33</v>
      </c>
      <c r="D61" s="2"/>
      <c r="E61" t="s">
        <v>361</v>
      </c>
    </row>
    <row r="62" spans="1:10">
      <c r="A62">
        <v>20150303</v>
      </c>
      <c r="B62" t="s">
        <v>334</v>
      </c>
      <c r="C62" s="2">
        <v>-12</v>
      </c>
      <c r="D62" s="2"/>
      <c r="E62" t="s">
        <v>361</v>
      </c>
    </row>
    <row r="63" spans="1:10">
      <c r="A63">
        <v>20150316</v>
      </c>
      <c r="B63" t="s">
        <v>336</v>
      </c>
      <c r="C63" s="2">
        <v>-150</v>
      </c>
      <c r="D63" s="2"/>
      <c r="E63" t="s">
        <v>361</v>
      </c>
    </row>
    <row r="64" spans="1:10">
      <c r="A64">
        <v>20150309</v>
      </c>
      <c r="B64" t="s">
        <v>335</v>
      </c>
      <c r="C64" s="2">
        <v>-62.75</v>
      </c>
      <c r="D64" s="2"/>
      <c r="F64" s="26" t="s">
        <v>366</v>
      </c>
    </row>
  </sheetData>
  <autoFilter ref="A7:E52"/>
  <printOptions gridLine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5</vt:i4>
      </vt:variant>
    </vt:vector>
  </HeadingPairs>
  <TitlesOfParts>
    <vt:vector size="17" baseType="lpstr">
      <vt:lpstr>Tuin-20141231</vt:lpstr>
      <vt:lpstr>Tuin-20141128</vt:lpstr>
      <vt:lpstr>Tuin-20140925</vt:lpstr>
      <vt:lpstr>Krant-2013</vt:lpstr>
      <vt:lpstr>Krant-2014</vt:lpstr>
      <vt:lpstr>BoschBoent-2013</vt:lpstr>
      <vt:lpstr>PJ-Friends</vt:lpstr>
      <vt:lpstr>Sparen</vt:lpstr>
      <vt:lpstr>WR-2014--</vt:lpstr>
      <vt:lpstr>Saldi-20141231</vt:lpstr>
      <vt:lpstr>AlleOverschr2014</vt:lpstr>
      <vt:lpstr>Sheet1</vt:lpstr>
      <vt:lpstr>AlleOverschr2014!_19.3274686_01_01_2014_28_02_2014</vt:lpstr>
      <vt:lpstr>'WR-2014--'!_19.3274686_01_01_2014_28_02_2014_1</vt:lpstr>
      <vt:lpstr>AlleOverschr2014!_20.3274686_28_02_2014_16_09_2014</vt:lpstr>
      <vt:lpstr>'WR-2014--'!_20.3274686_28_02_2014_16_09_2014</vt:lpstr>
      <vt:lpstr>AlleOverschr2014!_21.3274686_17_09_2014_27_11_2014_1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Leo</cp:lastModifiedBy>
  <cp:lastPrinted>2015-03-25T15:12:09Z</cp:lastPrinted>
  <dcterms:created xsi:type="dcterms:W3CDTF">2014-01-18T13:30:52Z</dcterms:created>
  <dcterms:modified xsi:type="dcterms:W3CDTF">2015-06-26T19:13:59Z</dcterms:modified>
</cp:coreProperties>
</file>